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style1.xml" ContentType="application/vnd.ms-office.chartsty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olors4.xml" ContentType="application/vnd.ms-office.chartcolor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Abril\"/>
    </mc:Choice>
  </mc:AlternateContent>
  <xr:revisionPtr revIDLastSave="0" documentId="13_ncr:1_{493EB372-5BC0-4D30-AD65-F5BCABCB622C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7" l="1"/>
  <c r="C45" i="25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<sst xmlns="http://schemas.openxmlformats.org/spreadsheetml/2006/main" count="978" uniqueCount="229">
  <si>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</si>
  <si>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</si>
  <si>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</si>
  <si>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</si>
  <si>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</si>
  <si>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</si>
  <si>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</si>
  <si>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</si>
  <si>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</si>
  <si>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</si>
  <si>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</si>
  <si>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</si>
  <si>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</si>
  <si>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</si>
  <si>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</si>
  <si>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</si>
  <si>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</si>
  <si>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</si>
  <si>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</si>
  <si>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</si>
  <si>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</si>
  <si>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</si>
  <si>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</si>
  <si>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</si>
  <si>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</si>
  <si>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</si>
  <si>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</si>
  <si>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</si>
  <si>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</si>
  <si>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</si>
  <si>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</si>
  <si>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</si>
  <si>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</si>
  <si>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</si>
  <si>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</si>
  <si>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</si>
  <si>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</si>
  <si>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</si>
  <si>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</si>
  <si>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</si>
  <si>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</si>
  <si>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</si>
  <si>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</si>
  <si>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</si>
  <si>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</si>
  <si>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</si>
  <si>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</si>
  <si>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</si>
  <si>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</si>
  <si>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</si>
  <si>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</si>
  <si>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</si>
  <si>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</si>
  <si>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</si>
  <si>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</si>
  <si>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</si>
  <si>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</si>
  <si>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</si>
  <si>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</si>
  <si>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</si>
  <si>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</si>
  <si>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</si>
  <si>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</si>
  <si>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</si>
  <si>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</si>
  <si>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</si>
  <si>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</si>
  <si>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</si>
  <si>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</si>
  <si>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</si>
  <si>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</si>
  <si>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</si>
  <si>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</si>
  <si>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</si>
  <si>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</si>
  <si>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</si>
  <si>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</si>
  <si>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</si>
  <si>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</si>
  <si>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</si>
  <si>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</si>
  <si>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</si>
  <si>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</si>
  <si>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</si>
  <si>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</si>
  <si>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</si>
  <si>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</si>
  <si>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</si>
  <si>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</si>
  <si>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</si>
  <si>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</si>
  <si>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</si>
  <si>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</si>
  <si>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</si>
  <si>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</si>
  <si>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</si>
  <si>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</si>
  <si>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</si>
  <si>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</si>
  <si>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</si>
  <si>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</si>
  <si>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</si>
  <si>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</si>
  <si>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</si>
  <si>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</si>
  <si>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</si>
  <si>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</si>
  <si>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</si>
  <si>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</si>
  <si>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</si>
  <si>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</si>
  <si>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</si>
  <si>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</si>
  <si>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</si>
  <si>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</si>
  <si>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</si>
  <si>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</si>
  <si>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</si>
  <si>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</si>
  <si>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</si>
  <si>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</si>
  <si>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</si>
  <si>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</si>
  <si>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</si>
  <si>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</si>
  <si>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</si>
  <si>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</si>
  <si>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</si>
  <si>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</si>
  <si>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</si>
  <si>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</si>
  <si>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</si>
  <si>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</si>
  <si>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</si>
  <si>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</si>
  <si>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</si>
  <si>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</si>
  <si>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</si>
  <si>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</si>
  <si>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</si>
  <si>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</si>
  <si>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</si>
  <si>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</si>
  <si>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</si>
  <si>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</si>
  <si>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</si>
  <si>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</si>
  <si>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</si>
  <si>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</si>
  <si>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</si>
  <si>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</si>
  <si>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</si>
  <si>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</si>
  <si>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</si>
  <si>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</si>
  <si>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</si>
  <si>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</si>
  <si>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</si>
  <si>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</si>
  <si>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</si>
  <si>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</si>
  <si>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</si>
  <si>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</si>
  <si>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</si>
  <si>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</si>
  <si>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</si>
  <si>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</si>
  <si>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</si>
  <si>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</si>
  <si>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</si>
  <si>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</si>
  <si>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</si>
  <si>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</si>
  <si>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</si>
  <si>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</si>
  <si>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</si>
  <si>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</si>
  <si>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</si>
  <si>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</si>
  <si>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</si>
  <si>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</si>
  <si>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</si>
  <si>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</si>
  <si>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</si>
  <si>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</si>
  <si>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</si>
  <si>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</si>
  <si>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</si>
  <si>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</si>
  <si>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</si>
  <si>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</si>
  <si>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</si>
  <si>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</si>
  <si>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</si>
  <si>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</si>
  <si>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</si>
  <si>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</si>
  <si>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</si>
  <si>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</si>
  <si>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</si>
  <si>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</si>
  <si>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</si>
  <si>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</si>
  <si>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</si>
  <si>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</si>
  <si>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</si>
  <si>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</si>
  <si>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</si>
  <si>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</si>
  <si>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</si>
  <si>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</si>
  <si>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</si>
  <si>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</si>
  <si>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</si>
  <si>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</si>
  <si>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</si>
  <si>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</si>
  <si>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t>PENSIONES CONTRIBUTIVAS EN VIGOR A 1 DE ABRIL DE 2026</t>
  </si>
  <si>
    <t>MARZO 2026</t>
  </si>
  <si>
    <t>Datos a 1 de Abril de 2026</t>
  </si>
  <si>
    <t xml:space="preserve">  1 de abril de 2026</t>
  </si>
  <si>
    <r>
      <t xml:space="preserve">Marzo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</si>
  <si>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Marzo 2025</t>
    </r>
  </si>
  <si>
    <t>Marzo 2026</t>
  </si>
  <si>
    <t>1 de Abril de 2026</t>
  </si>
  <si>
    <t>Datos a 01 de abril de 2026</t>
  </si>
  <si>
    <t>PENSIONISTAS DEL SISTEMA DE SEGURIDAD SOCIAL  A 1 DE ABRIL DE 2026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</si>
  <si>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</si>
  <si>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44 pensiones de las que no consta el género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</si>
</sst>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5" formatCode="_-* #,##0_-;\-* #,##0_-;_-* &quot;-&quot;??_-;_-@_-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1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175" fontId="52" fillId="0" borderId="0" xfId="239" applyNumberFormat="1" applyFon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0" fontId="53" fillId="0" borderId="0" xfId="17" applyFont="1" applyFill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0.4677</c:v>
                </c:pt>
                <c:pt idx="1">
                  <c:v>0.1125</c:v>
                </c:pt>
                <c:pt idx="2">
                  <c:v>0.2626</c:v>
                </c:pt>
                <c:pt idx="3">
                  <c:v>0.1573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1097463</c:v>
                </c:pt>
                <c:pt idx="1">
                  <c:v>365911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6582550</c:v>
                </c:pt>
                <c:pt idx="1">
                  <c:v>1472325</c:v>
                </c:pt>
                <c:pt idx="2">
                  <c:v>1057376</c:v>
                </c:pt>
                <c:pt idx="3">
                  <c:v>317732</c:v>
                </c:pt>
                <c:pt idx="4">
                  <c:v>46294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4705734</c:v>
                </c:pt>
                <c:pt idx="1" formatCode="#,##0">
                  <c:v>4770500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1567674</c:v>
                </c:pt>
                <c:pt idx="1">
                  <c:v>290999</c:v>
                </c:pt>
                <c:pt idx="2">
                  <c:v>273997</c:v>
                </c:pt>
                <c:pt idx="3">
                  <c:v>192235</c:v>
                </c:pt>
                <c:pt idx="4">
                  <c:v>353105</c:v>
                </c:pt>
                <c:pt idx="5">
                  <c:v>135443</c:v>
                </c:pt>
                <c:pt idx="6">
                  <c:v>585251</c:v>
                </c:pt>
                <c:pt idx="7">
                  <c:v>385050</c:v>
                </c:pt>
                <c:pt idx="8">
                  <c:v>1602554</c:v>
                </c:pt>
                <c:pt idx="9">
                  <c:v>971475</c:v>
                </c:pt>
                <c:pt idx="10">
                  <c:v>230137</c:v>
                </c:pt>
                <c:pt idx="11">
                  <c:v>699316</c:v>
                </c:pt>
                <c:pt idx="12">
                  <c:v>1187472</c:v>
                </c:pt>
                <c:pt idx="13">
                  <c:v>246602</c:v>
                </c:pt>
                <c:pt idx="14">
                  <c:v>136368</c:v>
                </c:pt>
                <c:pt idx="15">
                  <c:v>531848</c:v>
                </c:pt>
                <c:pt idx="16">
                  <c:v>68905</c:v>
                </c:pt>
                <c:pt idx="17">
                  <c:v>9071</c:v>
                </c:pt>
                <c:pt idx="18">
                  <c:v>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Abril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10.476.332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14.336.235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1.368,44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1.569,70 €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9.476.277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ABRIL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N32"/>
  <sheetViews>
    <sheetView showGridLines="0" showRowColHeaders="0" topLeftCell="B1" workbookViewId="0">
      <selection activeCell="G21" sqref="G21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7" customFormat="1" ht="55.5" customHeight="1">
      <c r="C5" s="514"/>
      <c r="D5" s="515"/>
      <c r="E5" s="515"/>
      <c r="F5" s="516"/>
      <c r="G5" s="515"/>
      <c r="H5" s="65"/>
      <c r="I5" s="515"/>
      <c r="J5" s="515"/>
      <c r="K5" s="515"/>
      <c r="L5" s="515"/>
      <c r="M5" s="517"/>
      <c r="N5" s="515"/>
    </row>
    <row r="6" spans="3:14" s="487" customFormat="1" ht="55.5" customHeight="1">
      <c r="C6" s="518"/>
      <c r="D6" s="515"/>
      <c r="E6" s="515"/>
      <c r="F6" s="516"/>
      <c r="G6" s="515"/>
      <c r="H6" s="65"/>
      <c r="I6" s="515"/>
      <c r="J6" s="515"/>
      <c r="K6" s="515"/>
      <c r="L6" s="515"/>
      <c r="M6" s="517"/>
      <c r="N6" s="515"/>
    </row>
    <row r="7" spans="3:14" ht="20.100000000000001" customHeight="1">
      <c r="C7" s="513" t="s">
        <v>131</v>
      </c>
      <c r="D7" s="489">
        <f>'Distrib - regím. Altas nuevas'!$E$16</f>
        <v>1061553</v>
      </c>
      <c r="E7" s="489">
        <f>'Clase, género y edad'!$I$8</f>
        <v>1061553</v>
      </c>
      <c r="F7" s="489">
        <f>'Nº pens. por clases'!K37</f>
        <v>1061553</v>
      </c>
      <c r="G7" s="489">
        <f>'Número pensiones (IP-J-V)'!$D$90</f>
        <v>1061553</v>
      </c>
      <c r="H7" s="66">
        <f>D7</f>
        <v>1061553</v>
      </c>
      <c r="I7" s="489">
        <f>'Distrib - regím. Altas nuevas'!$G$16</f>
        <v>1331622</v>
      </c>
      <c r="J7" s="489">
        <f>'Importe €'!K37</f>
        <v>1331622</v>
      </c>
      <c r="K7" s="490">
        <f>'Distrib - regím. Altas nuevas'!$I$16</f>
        <v>1254.4100000000001</v>
      </c>
      <c r="L7" s="490">
        <f>'Clase, género y edad'!$J$8</f>
        <v>1254.4100000000001</v>
      </c>
      <c r="M7" s="490">
        <f>'P. Media €'!$K$37</f>
        <v>1254.4100000000001</v>
      </c>
      <c r="N7" s="490">
        <f>'Número pensiones (IP-J-V)'!$E$90</f>
        <v>1254.4100000000001</v>
      </c>
    </row>
    <row r="8" spans="3:14" ht="20.100000000000001" customHeight="1">
      <c r="C8" s="513" t="s">
        <v>49</v>
      </c>
      <c r="D8" s="489">
        <f>'Distrib - regím. Altas nuevas'!$K$16</f>
        <v>6688655</v>
      </c>
      <c r="E8" s="489">
        <f>'Clase, género y edad'!$C$33</f>
        <v>6688655</v>
      </c>
      <c r="F8" s="489">
        <f>'Nº pens. por clases'!L37</f>
        <v>6688655</v>
      </c>
      <c r="G8" s="489">
        <f>'Número pensiones (IP-J-V)'!$F$90</f>
        <v>6688655</v>
      </c>
      <c r="H8" s="66">
        <f t="shared" ref="H8:H12" si="0">D8</f>
        <v>6688655</v>
      </c>
      <c r="I8" s="489">
        <f>'Distrib - regím. Altas nuevas'!$M$16</f>
        <v>10499212</v>
      </c>
      <c r="J8" s="489">
        <f>'Importe €'!L37</f>
        <v>10499212</v>
      </c>
      <c r="K8" s="490">
        <f>'Distrib - regím. Altas nuevas'!$O$16</f>
        <v>1569.7</v>
      </c>
      <c r="L8" s="490">
        <f>'Clase, género y edad'!$D$33</f>
        <v>1569.7</v>
      </c>
      <c r="M8" s="490">
        <f>'P. Media €'!$L$37</f>
        <v>1569.7</v>
      </c>
      <c r="N8" s="490">
        <f>'Número pensiones (IP-J-V)'!$G$90</f>
        <v>1569.7</v>
      </c>
    </row>
    <row r="9" spans="3:14" ht="20.100000000000001" customHeight="1">
      <c r="C9" s="513" t="s">
        <v>50</v>
      </c>
      <c r="D9" s="489">
        <f>'Distrib - regím. Altas nuevas'!$Q$16</f>
        <v>2343215</v>
      </c>
      <c r="E9" s="489">
        <f>'Clase, género y edad'!$I$33</f>
        <v>2343215</v>
      </c>
      <c r="F9" s="489">
        <f>'Nº pens. por clases'!M37</f>
        <v>2343215</v>
      </c>
      <c r="G9" s="489">
        <f>'Número pensiones (IP-J-V)'!$H$90</f>
        <v>2343215</v>
      </c>
      <c r="H9" s="66">
        <f t="shared" si="0"/>
        <v>2343215</v>
      </c>
      <c r="I9" s="489">
        <f>'Distrib - regím. Altas nuevas'!$S$16</f>
        <v>2281933</v>
      </c>
      <c r="J9" s="489">
        <f>'Importe €'!M37</f>
        <v>2281933</v>
      </c>
      <c r="K9" s="490">
        <f>'Distrib - regím. Altas nuevas'!$U$16</f>
        <v>973.85</v>
      </c>
      <c r="L9" s="490">
        <f>'Clase, género y edad'!$J$33</f>
        <v>973.85</v>
      </c>
      <c r="M9" s="490">
        <f>'P. Media €'!$M$37</f>
        <v>973.85</v>
      </c>
      <c r="N9" s="490">
        <f>'Número pensiones (IP-J-V)'!$I$90</f>
        <v>973.85</v>
      </c>
    </row>
    <row r="10" spans="3:14" ht="20.100000000000001" customHeight="1">
      <c r="C10" s="513" t="s">
        <v>104</v>
      </c>
      <c r="D10" s="489">
        <f>'Distrib - regím. Altas nuevas'!$E$32</f>
        <v>336141</v>
      </c>
      <c r="E10" s="489">
        <f>'Clase, género y edad'!$C$58</f>
        <v>336141</v>
      </c>
      <c r="F10" s="489">
        <f>'Nº pens. por clases'!N37</f>
        <v>336141</v>
      </c>
      <c r="G10" s="489">
        <f>'Número pensiones (O-FM)'!$D$90</f>
        <v>336141</v>
      </c>
      <c r="H10" s="66">
        <f t="shared" si="0"/>
        <v>336141</v>
      </c>
      <c r="I10" s="489">
        <f>'Distrib - regím. Altas nuevas'!$G$32</f>
        <v>185031</v>
      </c>
      <c r="J10" s="489">
        <f>'Importe €'!N37</f>
        <v>185031</v>
      </c>
      <c r="K10" s="490">
        <f>'Distrib - regím. Altas nuevas'!$I$32</f>
        <v>550.46</v>
      </c>
      <c r="L10" s="490">
        <f>'Clase, género y edad'!$D$58</f>
        <v>550.46</v>
      </c>
      <c r="M10" s="490">
        <f>'P. Media €'!$N$37</f>
        <v>550.46</v>
      </c>
      <c r="N10" s="490">
        <f>'Número pensiones (O-FM)'!$E$90</f>
        <v>550.46</v>
      </c>
    </row>
    <row r="11" spans="3:14" ht="20.100000000000001" customHeight="1">
      <c r="C11" s="513" t="s">
        <v>105</v>
      </c>
      <c r="D11" s="489">
        <f>'Distrib - regím. Altas nuevas'!$K$32</f>
        <v>46768</v>
      </c>
      <c r="E11" s="489">
        <f>'Clase, género y edad'!$I$58</f>
        <v>46768</v>
      </c>
      <c r="F11" s="489">
        <f>'Nº pens. por clases'!O37</f>
        <v>46768</v>
      </c>
      <c r="G11" s="489">
        <f>'Número pensiones (O-FM)'!$F$90</f>
        <v>46768</v>
      </c>
      <c r="H11" s="66">
        <f t="shared" si="0"/>
        <v>46768</v>
      </c>
      <c r="I11" s="489">
        <f>'Distrib - regím. Altas nuevas'!$M$32</f>
        <v>38437</v>
      </c>
      <c r="J11" s="489">
        <f>'Importe €'!O37</f>
        <v>38437</v>
      </c>
      <c r="K11" s="490">
        <f>'Distrib - regím. Altas nuevas'!$O$32</f>
        <v>821.87</v>
      </c>
      <c r="L11" s="490">
        <f>'Clase, género y edad'!$J$58</f>
        <v>821.87</v>
      </c>
      <c r="M11" s="490">
        <f>'P. Media €'!$O$37</f>
        <v>821.87</v>
      </c>
      <c r="N11" s="490">
        <f>'Número pensiones (O-FM)'!$G$90</f>
        <v>821.87</v>
      </c>
    </row>
    <row r="12" spans="3:14" ht="20.100000000000001" customHeight="1">
      <c r="C12" s="513" t="s">
        <v>143</v>
      </c>
      <c r="D12" s="489">
        <f>'Distrib - regím. Altas nuevas'!$Q$32</f>
        <v>10476332</v>
      </c>
      <c r="E12" s="489">
        <f>'Clase, género y edad'!$C$8</f>
        <v>10476332</v>
      </c>
      <c r="F12" s="489">
        <f>'Nº pens. por clases'!P37</f>
        <v>10476332</v>
      </c>
      <c r="G12" s="489">
        <f>'Número pensiones (O-FM)'!$H$90</f>
        <v>10476332</v>
      </c>
      <c r="H12" s="66">
        <f t="shared" si="0"/>
        <v>10476332</v>
      </c>
      <c r="I12" s="489">
        <f>'Distrib - regím. Altas nuevas'!$S$32</f>
        <v>14336235</v>
      </c>
      <c r="J12" s="489">
        <f>'Importe €'!P37</f>
        <v>14336235</v>
      </c>
      <c r="K12" s="490">
        <f>'Distrib - regím. Altas nuevas'!$U$32</f>
        <v>1368.44</v>
      </c>
      <c r="L12" s="490">
        <f>'Clase, género y edad'!$D$8</f>
        <v>1368.44</v>
      </c>
      <c r="M12" s="490">
        <f>'P. Media €'!$P$37</f>
        <v>1368.44</v>
      </c>
      <c r="N12" s="490">
        <f>'Número pensiones (O-FM)'!$I$90</f>
        <v>1368.44</v>
      </c>
    </row>
    <row r="13" spans="3:14">
      <c r="C13" s="250"/>
      <c r="D13" s="250"/>
      <c r="E13" s="250"/>
      <c r="F13" s="488"/>
      <c r="G13" s="250"/>
    </row>
    <row r="14" spans="3:14">
      <c r="C14" s="250"/>
      <c r="D14" s="250"/>
      <c r="E14" s="250"/>
      <c r="F14" s="488"/>
      <c r="G14" s="250"/>
    </row>
    <row r="15" spans="3:14" s="487" customFormat="1" ht="18.75">
      <c r="C15" s="523"/>
    </row>
    <row r="16" spans="3:14">
      <c r="C16" s="524"/>
    </row>
    <row r="17" spans="3:8">
      <c r="C17" s="523"/>
      <c r="H17" s="66">
        <f t="shared" ref="H17:H22" si="1">I7</f>
        <v>1331622</v>
      </c>
    </row>
    <row r="18" spans="3:8">
      <c r="C18" s="524"/>
      <c r="H18" s="66">
        <f t="shared" si="1"/>
        <v>10499212</v>
      </c>
    </row>
    <row r="19" spans="3:8">
      <c r="C19" s="523"/>
      <c r="H19" s="66">
        <f t="shared" si="1"/>
        <v>2281933</v>
      </c>
    </row>
    <row r="20" spans="3:8">
      <c r="C20" s="524"/>
      <c r="H20" s="66">
        <f t="shared" si="1"/>
        <v>185031</v>
      </c>
    </row>
    <row r="21" spans="3:8">
      <c r="C21" s="523"/>
      <c r="H21" s="66">
        <f t="shared" si="1"/>
        <v>38437</v>
      </c>
    </row>
    <row r="22" spans="3:8">
      <c r="C22" s="524"/>
      <c r="H22" s="66">
        <f t="shared" si="1"/>
        <v>14336235</v>
      </c>
    </row>
    <row r="23" spans="3:8">
      <c r="C23" s="523"/>
      <c r="D23" s="250"/>
      <c r="E23" s="250"/>
      <c r="F23" s="488"/>
      <c r="G23" s="250"/>
    </row>
    <row r="24" spans="3:8">
      <c r="C24" s="524"/>
      <c r="D24" s="250"/>
      <c r="E24" s="250"/>
      <c r="F24" s="488"/>
      <c r="G24" s="250"/>
    </row>
    <row r="25" spans="3:8" s="487" customFormat="1" ht="18.75"/>
    <row r="26" spans="3:8">
      <c r="D26" s="523"/>
    </row>
    <row r="27" spans="3:8">
      <c r="D27" s="524"/>
      <c r="H27" s="486">
        <f t="shared" ref="H27:H32" si="2">K7</f>
        <v>1254.4100000000001</v>
      </c>
    </row>
    <row r="28" spans="3:8">
      <c r="H28" s="486">
        <f t="shared" si="2"/>
        <v>1569.7</v>
      </c>
    </row>
    <row r="29" spans="3:8">
      <c r="H29" s="486">
        <f t="shared" si="2"/>
        <v>973.85</v>
      </c>
    </row>
    <row r="30" spans="3:8">
      <c r="H30" s="486">
        <f t="shared" si="2"/>
        <v>550.46</v>
      </c>
    </row>
    <row r="31" spans="3:8">
      <c r="H31" s="486">
        <f t="shared" si="2"/>
        <v>821.87</v>
      </c>
    </row>
    <row r="32" spans="3:8">
      <c r="H32" s="486">
        <f t="shared" si="2"/>
        <v>1368.44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14" activePane="bottomLeft" state="frozen"/>
      <selection activeCell="D30" sqref="D30"/>
      <selection pane="bottomLeft" activeCell="L52" sqref="L52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8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9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20"/>
      <c r="K23" s="520"/>
      <c r="L23" s="520"/>
      <c r="M23" s="520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20"/>
      <c r="K24" s="520"/>
      <c r="L24" s="520"/>
      <c r="M24" s="520"/>
    </row>
    <row r="25" spans="2:13" ht="18" customHeight="1">
      <c r="B25" s="189" t="s">
        <v>223</v>
      </c>
      <c r="C25" s="77">
        <f>'Distrib - regím. Altas nuevas'!$I$42</f>
        <v>1202.72</v>
      </c>
      <c r="D25" s="77">
        <f>'Distrib - regím. Altas nuevas'!$I$44</f>
        <v>1767.5</v>
      </c>
      <c r="E25" s="77">
        <f>'Distrib - regím. Altas nuevas'!$O$42</f>
        <v>1178.52</v>
      </c>
      <c r="F25" s="77">
        <f>'Distrib - regím. Altas nuevas'!$O$44</f>
        <v>1653.63</v>
      </c>
    </row>
    <row r="26" spans="2:13">
      <c r="J26" s="74"/>
      <c r="K26" s="74"/>
      <c r="L26" s="74"/>
      <c r="M26" s="74"/>
    </row>
    <row r="27" spans="2:13">
      <c r="B27" s="418" t="s">
        <v>125</v>
      </c>
      <c r="C27" s="419"/>
      <c r="D27" s="419"/>
      <c r="E27" s="419"/>
      <c r="F27" s="419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221</v>
      </c>
      <c r="C46" s="80">
        <f>C25/C53-1</f>
        <v>3.27E-2</v>
      </c>
      <c r="D46" s="80">
        <f>D25/D53-1</f>
        <v>3.7900000000000003E-2</v>
      </c>
      <c r="E46" s="80">
        <f>E25/E53-1</f>
        <v>3.0700000000000002E-2</v>
      </c>
      <c r="F46" s="80">
        <f>F25/F53-1</f>
        <v>3.3399999999999999E-2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216</v>
      </c>
    </row>
    <row r="50" spans="1:9" ht="23.85" customHeight="1">
      <c r="B50" t="s">
        <v>222</v>
      </c>
    </row>
    <row r="51" spans="1:9" ht="35.65" customHeight="1">
      <c r="A51" s="346"/>
      <c r="B51" s="295"/>
      <c r="C51" s="295" t="s">
        <v>148</v>
      </c>
      <c r="D51" s="295"/>
      <c r="E51" s="295" t="s">
        <v>149</v>
      </c>
      <c r="F51" s="296"/>
      <c r="G51" s="296"/>
      <c r="H51" s="420"/>
      <c r="I51" s="420"/>
    </row>
    <row r="52" spans="1:9">
      <c r="A52" s="346"/>
      <c r="B52" s="295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20"/>
      <c r="I52" s="420"/>
    </row>
    <row r="53" spans="1:9" ht="21.4" customHeight="1">
      <c r="A53" s="346"/>
      <c r="B53" s="295"/>
      <c r="C53" s="446">
        <v>1164.69</v>
      </c>
      <c r="D53" s="446">
        <v>1703.02</v>
      </c>
      <c r="E53" s="295">
        <v>1143.46</v>
      </c>
      <c r="F53" s="447">
        <v>1600.21</v>
      </c>
      <c r="G53" s="296"/>
      <c r="H53" s="420"/>
      <c r="I53" s="420"/>
    </row>
    <row r="54" spans="1:9" ht="19.7" customHeight="1">
      <c r="A54" s="346"/>
      <c r="B54" s="295"/>
      <c r="C54" s="295"/>
      <c r="D54" s="295"/>
      <c r="E54" s="295"/>
      <c r="F54" s="296"/>
      <c r="G54" s="296"/>
      <c r="H54" s="420"/>
      <c r="I54" s="420"/>
    </row>
    <row r="55" spans="1:9">
      <c r="A55" s="346"/>
      <c r="B55" s="408"/>
      <c r="C55" s="408"/>
      <c r="D55" s="408"/>
      <c r="E55" s="408"/>
      <c r="F55" s="409"/>
      <c r="G55" s="409"/>
      <c r="H55" s="410"/>
      <c r="I55" s="420"/>
    </row>
    <row r="56" spans="1:9">
      <c r="A56" s="346"/>
      <c r="B56" s="409"/>
      <c r="C56" s="409"/>
      <c r="D56" s="409"/>
      <c r="E56" s="409"/>
      <c r="F56" s="409"/>
      <c r="G56" s="409"/>
      <c r="H56" s="421"/>
      <c r="I56" s="420"/>
    </row>
    <row r="57" spans="1:9">
      <c r="A57" s="346"/>
      <c r="B57" s="409"/>
      <c r="C57" s="409"/>
      <c r="D57" s="409"/>
      <c r="E57" s="409"/>
      <c r="F57" s="409"/>
      <c r="G57" s="409"/>
      <c r="H57" s="410"/>
      <c r="I57" s="410"/>
    </row>
    <row r="58" spans="1:9">
      <c r="A58" s="346"/>
      <c r="B58" s="409"/>
      <c r="C58" s="409"/>
      <c r="D58" s="409"/>
      <c r="E58" s="409"/>
      <c r="F58" s="409"/>
      <c r="G58" s="409"/>
      <c r="H58" s="410"/>
      <c r="I58" s="410"/>
    </row>
    <row r="59" spans="1:9">
      <c r="A59" s="346"/>
      <c r="B59" s="409"/>
      <c r="C59" s="409"/>
      <c r="D59" s="409"/>
      <c r="E59" s="409"/>
      <c r="F59" s="409"/>
      <c r="G59" s="409"/>
      <c r="H59" s="410"/>
      <c r="I59" s="410"/>
    </row>
    <row r="60" spans="1:9">
      <c r="A60" s="346"/>
      <c r="B60" s="409"/>
      <c r="C60" s="409"/>
      <c r="D60" s="409"/>
      <c r="E60" s="409"/>
      <c r="F60" s="409"/>
      <c r="G60" s="410"/>
      <c r="H60" s="410"/>
      <c r="I60" s="410"/>
    </row>
    <row r="61" spans="1:9">
      <c r="A61" s="346"/>
      <c r="B61" s="409"/>
      <c r="C61" s="409"/>
      <c r="D61" s="409"/>
      <c r="E61" s="409"/>
      <c r="F61" s="409"/>
      <c r="G61" s="410"/>
      <c r="H61" s="410"/>
      <c r="I61" s="410"/>
    </row>
    <row r="62" spans="1:9">
      <c r="A62" s="334"/>
      <c r="B62" s="410"/>
      <c r="C62" s="409"/>
      <c r="D62" s="409"/>
      <c r="E62" s="409"/>
      <c r="F62" s="409"/>
      <c r="G62" s="334"/>
      <c r="H62" s="210"/>
      <c r="I62" s="210"/>
    </row>
    <row r="63" spans="1:9">
      <c r="B63" s="410"/>
      <c r="C63" s="410"/>
      <c r="D63" s="410"/>
      <c r="E63" s="410"/>
      <c r="F63" s="410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61" activePane="bottomLeft" state="frozen"/>
      <selection activeCell="K37" sqref="K37"/>
      <selection pane="bottomLeft" activeCell="M29" sqref="M29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91" t="s">
        <v>224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3"/>
      <c r="D6" s="414"/>
      <c r="E6" s="415"/>
      <c r="F6" s="414"/>
      <c r="G6" s="415"/>
      <c r="H6" s="414"/>
      <c r="I6" s="415"/>
    </row>
    <row r="7" spans="1:230" ht="38.1" customHeight="1">
      <c r="A7" s="359"/>
      <c r="B7" s="560" t="s">
        <v>156</v>
      </c>
      <c r="C7" s="562" t="s">
        <v>47</v>
      </c>
      <c r="D7" s="399" t="s">
        <v>48</v>
      </c>
      <c r="E7" s="400"/>
      <c r="F7" s="401" t="s">
        <v>49</v>
      </c>
      <c r="G7" s="402"/>
      <c r="H7" s="492" t="s">
        <v>50</v>
      </c>
      <c r="I7" s="493"/>
    </row>
    <row r="8" spans="1:230" ht="36.75" customHeight="1">
      <c r="A8" s="359"/>
      <c r="B8" s="561"/>
      <c r="C8" s="563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500">
        <v>228251</v>
      </c>
      <c r="E10" s="501">
        <v>1170.0899999999999</v>
      </c>
      <c r="F10" s="502">
        <v>1021173</v>
      </c>
      <c r="G10" s="503">
        <v>1427.3</v>
      </c>
      <c r="H10" s="504">
        <v>394705</v>
      </c>
      <c r="I10" s="505">
        <v>905.43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11940</v>
      </c>
      <c r="E11" s="375">
        <v>1164.6600000000001</v>
      </c>
      <c r="F11" s="374">
        <v>74826</v>
      </c>
      <c r="G11" s="375">
        <v>1293.29</v>
      </c>
      <c r="H11" s="374">
        <v>29195</v>
      </c>
      <c r="I11" s="375">
        <v>829.97</v>
      </c>
    </row>
    <row r="12" spans="1:230" s="372" customFormat="1" ht="18" customHeight="1">
      <c r="B12" s="367">
        <v>11</v>
      </c>
      <c r="C12" s="373" t="s">
        <v>54</v>
      </c>
      <c r="D12" s="374">
        <v>36905</v>
      </c>
      <c r="E12" s="375">
        <v>1249.5</v>
      </c>
      <c r="F12" s="374">
        <v>131197</v>
      </c>
      <c r="G12" s="375">
        <v>1613.04</v>
      </c>
      <c r="H12" s="374">
        <v>57247</v>
      </c>
      <c r="I12" s="375">
        <v>1018.41</v>
      </c>
    </row>
    <row r="13" spans="1:230" s="372" customFormat="1" ht="18" customHeight="1">
      <c r="B13" s="367">
        <v>14</v>
      </c>
      <c r="C13" s="373" t="s">
        <v>55</v>
      </c>
      <c r="D13" s="374">
        <v>18036</v>
      </c>
      <c r="E13" s="375">
        <v>1107.49</v>
      </c>
      <c r="F13" s="374">
        <v>116525</v>
      </c>
      <c r="G13" s="375">
        <v>1323.29</v>
      </c>
      <c r="H13" s="374">
        <v>42534</v>
      </c>
      <c r="I13" s="375">
        <v>840.61</v>
      </c>
    </row>
    <row r="14" spans="1:230" s="372" customFormat="1" ht="18" customHeight="1">
      <c r="B14" s="367">
        <v>18</v>
      </c>
      <c r="C14" s="373" t="s">
        <v>56</v>
      </c>
      <c r="D14" s="374">
        <v>25217</v>
      </c>
      <c r="E14" s="375">
        <v>1174.03</v>
      </c>
      <c r="F14" s="374">
        <v>126473</v>
      </c>
      <c r="G14" s="375">
        <v>1353.39</v>
      </c>
      <c r="H14" s="374">
        <v>44845</v>
      </c>
      <c r="I14" s="375">
        <v>821.49</v>
      </c>
    </row>
    <row r="15" spans="1:230" s="372" customFormat="1" ht="18" customHeight="1">
      <c r="B15" s="367">
        <v>21</v>
      </c>
      <c r="C15" s="373" t="s">
        <v>57</v>
      </c>
      <c r="D15" s="374">
        <v>14193</v>
      </c>
      <c r="E15" s="375">
        <v>1114.19</v>
      </c>
      <c r="F15" s="374">
        <v>63135</v>
      </c>
      <c r="G15" s="375">
        <v>1455.31</v>
      </c>
      <c r="H15" s="374">
        <v>25150</v>
      </c>
      <c r="I15" s="375">
        <v>926.46</v>
      </c>
    </row>
    <row r="16" spans="1:230" s="372" customFormat="1" ht="18" customHeight="1">
      <c r="B16" s="367">
        <v>23</v>
      </c>
      <c r="C16" s="373" t="s">
        <v>58</v>
      </c>
      <c r="D16" s="374">
        <v>23434</v>
      </c>
      <c r="E16" s="375">
        <v>1099.72</v>
      </c>
      <c r="F16" s="374">
        <v>87983</v>
      </c>
      <c r="G16" s="375">
        <v>1312.4</v>
      </c>
      <c r="H16" s="374">
        <v>35555</v>
      </c>
      <c r="I16" s="375">
        <v>866.46</v>
      </c>
    </row>
    <row r="17" spans="1:230" s="372" customFormat="1" ht="18" customHeight="1">
      <c r="B17" s="367">
        <v>29</v>
      </c>
      <c r="C17" s="373" t="s">
        <v>59</v>
      </c>
      <c r="D17" s="374">
        <v>33406</v>
      </c>
      <c r="E17" s="375">
        <v>1232.43</v>
      </c>
      <c r="F17" s="374">
        <v>183940</v>
      </c>
      <c r="G17" s="375">
        <v>1436.47</v>
      </c>
      <c r="H17" s="374">
        <v>67907</v>
      </c>
      <c r="I17" s="375">
        <v>902.59</v>
      </c>
    </row>
    <row r="18" spans="1:230" s="372" customFormat="1" ht="18" customHeight="1">
      <c r="B18" s="367">
        <v>41</v>
      </c>
      <c r="C18" s="373" t="s">
        <v>60</v>
      </c>
      <c r="D18" s="374">
        <v>65120</v>
      </c>
      <c r="E18" s="375">
        <v>1147.42</v>
      </c>
      <c r="F18" s="374">
        <v>237094</v>
      </c>
      <c r="G18" s="375">
        <v>1485.42</v>
      </c>
      <c r="H18" s="374">
        <v>92272</v>
      </c>
      <c r="I18" s="375">
        <v>941.24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500">
        <v>23165</v>
      </c>
      <c r="E20" s="501">
        <v>1307.8800000000001</v>
      </c>
      <c r="F20" s="502">
        <v>214873</v>
      </c>
      <c r="G20" s="503">
        <v>1640.86</v>
      </c>
      <c r="H20" s="504">
        <v>72258</v>
      </c>
      <c r="I20" s="505">
        <v>1024.22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4980</v>
      </c>
      <c r="E21" s="375">
        <v>1204.4100000000001</v>
      </c>
      <c r="F21" s="374">
        <v>36177</v>
      </c>
      <c r="G21" s="375">
        <v>1504.26</v>
      </c>
      <c r="H21" s="374">
        <v>12715</v>
      </c>
      <c r="I21" s="375">
        <v>951.9</v>
      </c>
    </row>
    <row r="22" spans="1:230" s="372" customFormat="1" ht="18" customHeight="1">
      <c r="B22" s="367">
        <v>40</v>
      </c>
      <c r="C22" s="373" t="s">
        <v>63</v>
      </c>
      <c r="D22" s="374">
        <v>3662</v>
      </c>
      <c r="E22" s="375">
        <v>1187.77</v>
      </c>
      <c r="F22" s="374">
        <v>23776</v>
      </c>
      <c r="G22" s="375">
        <v>1524.3</v>
      </c>
      <c r="H22" s="374">
        <v>7917</v>
      </c>
      <c r="I22" s="375">
        <v>937.15</v>
      </c>
    </row>
    <row r="23" spans="1:230" s="372" customFormat="1" ht="18" customHeight="1">
      <c r="B23" s="367">
        <v>50</v>
      </c>
      <c r="C23" s="373" t="s">
        <v>64</v>
      </c>
      <c r="D23" s="374">
        <v>14523</v>
      </c>
      <c r="E23" s="375">
        <v>1373.65</v>
      </c>
      <c r="F23" s="374">
        <v>154920</v>
      </c>
      <c r="G23" s="375">
        <v>1690.65</v>
      </c>
      <c r="H23" s="374">
        <v>51626</v>
      </c>
      <c r="I23" s="375">
        <v>1055.3800000000001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500">
        <v>28684</v>
      </c>
      <c r="E25" s="501">
        <v>1408.25</v>
      </c>
      <c r="F25" s="502">
        <v>188130</v>
      </c>
      <c r="G25" s="503">
        <v>1836.44</v>
      </c>
      <c r="H25" s="504">
        <v>75730</v>
      </c>
      <c r="I25" s="505">
        <v>1111.42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500">
        <v>18655</v>
      </c>
      <c r="E27" s="501">
        <v>1189.22</v>
      </c>
      <c r="F27" s="502">
        <v>145318</v>
      </c>
      <c r="G27" s="503">
        <v>1447.78</v>
      </c>
      <c r="H27" s="504">
        <v>45708</v>
      </c>
      <c r="I27" s="505">
        <v>878.83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500">
        <v>61767</v>
      </c>
      <c r="E29" s="501">
        <v>1197.9100000000001</v>
      </c>
      <c r="F29" s="502">
        <v>215391</v>
      </c>
      <c r="G29" s="503">
        <v>1452.61</v>
      </c>
      <c r="H29" s="504">
        <v>83772</v>
      </c>
      <c r="I29" s="505">
        <v>918.5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34527</v>
      </c>
      <c r="E30" s="375">
        <v>1255.31</v>
      </c>
      <c r="F30" s="374">
        <v>111783</v>
      </c>
      <c r="G30" s="375">
        <v>1472.69</v>
      </c>
      <c r="H30" s="374">
        <v>43333</v>
      </c>
      <c r="I30" s="375">
        <v>927.09</v>
      </c>
    </row>
    <row r="31" spans="1:230" s="372" customFormat="1" ht="18" customHeight="1">
      <c r="B31" s="367">
        <v>38</v>
      </c>
      <c r="C31" s="373" t="s">
        <v>68</v>
      </c>
      <c r="D31" s="374">
        <v>27240</v>
      </c>
      <c r="E31" s="375">
        <v>1125.1600000000001</v>
      </c>
      <c r="F31" s="374">
        <v>103608</v>
      </c>
      <c r="G31" s="375">
        <v>1430.94</v>
      </c>
      <c r="H31" s="374">
        <v>40439</v>
      </c>
      <c r="I31" s="375">
        <v>909.3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500">
        <v>14273</v>
      </c>
      <c r="E33" s="501">
        <v>1305.24</v>
      </c>
      <c r="F33" s="502">
        <v>94834</v>
      </c>
      <c r="G33" s="503">
        <v>1657.44</v>
      </c>
      <c r="H33" s="504">
        <v>34732</v>
      </c>
      <c r="I33" s="505">
        <v>1026.31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500">
        <v>51605</v>
      </c>
      <c r="E35" s="501">
        <v>1246.5999999999999</v>
      </c>
      <c r="F35" s="502">
        <v>417180</v>
      </c>
      <c r="G35" s="503">
        <v>1565.31</v>
      </c>
      <c r="H35" s="504">
        <v>146951</v>
      </c>
      <c r="I35" s="505">
        <v>977.61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3611</v>
      </c>
      <c r="E36" s="375">
        <v>1129.04</v>
      </c>
      <c r="F36" s="374">
        <v>25823</v>
      </c>
      <c r="G36" s="375">
        <v>1375.86</v>
      </c>
      <c r="H36" s="374">
        <v>9496</v>
      </c>
      <c r="I36" s="375">
        <v>905.93</v>
      </c>
    </row>
    <row r="37" spans="1:230" s="372" customFormat="1" ht="18" customHeight="1">
      <c r="B37" s="367">
        <v>9</v>
      </c>
      <c r="C37" s="373" t="s">
        <v>72</v>
      </c>
      <c r="D37" s="374">
        <v>5525</v>
      </c>
      <c r="E37" s="375">
        <v>1378.21</v>
      </c>
      <c r="F37" s="374">
        <v>66452</v>
      </c>
      <c r="G37" s="375">
        <v>1658.59</v>
      </c>
      <c r="H37" s="374">
        <v>20488</v>
      </c>
      <c r="I37" s="375">
        <v>1007.36</v>
      </c>
    </row>
    <row r="38" spans="1:230" s="372" customFormat="1" ht="18" customHeight="1">
      <c r="B38" s="367">
        <v>24</v>
      </c>
      <c r="C38" s="373" t="s">
        <v>73</v>
      </c>
      <c r="D38" s="374">
        <v>14436</v>
      </c>
      <c r="E38" s="375">
        <v>1314.5</v>
      </c>
      <c r="F38" s="374">
        <v>88096</v>
      </c>
      <c r="G38" s="375">
        <v>1571.74</v>
      </c>
      <c r="H38" s="374">
        <v>33220</v>
      </c>
      <c r="I38" s="375">
        <v>954.61</v>
      </c>
    </row>
    <row r="39" spans="1:230" s="372" customFormat="1" ht="18" customHeight="1">
      <c r="B39" s="367">
        <v>34</v>
      </c>
      <c r="C39" s="373" t="s">
        <v>74</v>
      </c>
      <c r="D39" s="374">
        <v>4164</v>
      </c>
      <c r="E39" s="375">
        <v>1218.1500000000001</v>
      </c>
      <c r="F39" s="374">
        <v>28830</v>
      </c>
      <c r="G39" s="375">
        <v>1606.65</v>
      </c>
      <c r="H39" s="374">
        <v>10014</v>
      </c>
      <c r="I39" s="375">
        <v>1007.85</v>
      </c>
    </row>
    <row r="40" spans="1:230" s="372" customFormat="1" ht="18" customHeight="1">
      <c r="B40" s="367">
        <v>37</v>
      </c>
      <c r="C40" s="373" t="s">
        <v>75</v>
      </c>
      <c r="D40" s="374">
        <v>6019</v>
      </c>
      <c r="E40" s="375">
        <v>1185.81</v>
      </c>
      <c r="F40" s="374">
        <v>54931</v>
      </c>
      <c r="G40" s="375">
        <v>1462.26</v>
      </c>
      <c r="H40" s="374">
        <v>19784</v>
      </c>
      <c r="I40" s="375">
        <v>936.67</v>
      </c>
    </row>
    <row r="41" spans="1:230" s="372" customFormat="1" ht="18" customHeight="1">
      <c r="B41" s="367">
        <v>40</v>
      </c>
      <c r="C41" s="373" t="s">
        <v>76</v>
      </c>
      <c r="D41" s="374">
        <v>2809</v>
      </c>
      <c r="E41" s="375">
        <v>1146.2</v>
      </c>
      <c r="F41" s="374">
        <v>24014</v>
      </c>
      <c r="G41" s="375">
        <v>1494.76</v>
      </c>
      <c r="H41" s="374">
        <v>8236</v>
      </c>
      <c r="I41" s="375">
        <v>937.38</v>
      </c>
    </row>
    <row r="42" spans="1:230" s="372" customFormat="1" ht="18" customHeight="1">
      <c r="B42" s="367">
        <v>42</v>
      </c>
      <c r="C42" s="373" t="s">
        <v>77</v>
      </c>
      <c r="D42" s="374">
        <v>1332</v>
      </c>
      <c r="E42" s="375">
        <v>1248.24</v>
      </c>
      <c r="F42" s="374">
        <v>16052</v>
      </c>
      <c r="G42" s="375">
        <v>1504.76</v>
      </c>
      <c r="H42" s="374">
        <v>5036</v>
      </c>
      <c r="I42" s="375">
        <v>913.34</v>
      </c>
    </row>
    <row r="43" spans="1:230" s="372" customFormat="1" ht="18" customHeight="1">
      <c r="B43" s="367">
        <v>47</v>
      </c>
      <c r="C43" s="373" t="s">
        <v>78</v>
      </c>
      <c r="D43" s="374">
        <v>11445</v>
      </c>
      <c r="E43" s="375">
        <v>1219.79</v>
      </c>
      <c r="F43" s="374">
        <v>81595</v>
      </c>
      <c r="G43" s="375">
        <v>1715.06</v>
      </c>
      <c r="H43" s="374">
        <v>28500</v>
      </c>
      <c r="I43" s="375">
        <v>1084.17</v>
      </c>
    </row>
    <row r="44" spans="1:230" s="372" customFormat="1" ht="18" customHeight="1">
      <c r="B44" s="367">
        <v>49</v>
      </c>
      <c r="C44" s="373" t="s">
        <v>79</v>
      </c>
      <c r="D44" s="374">
        <v>2264</v>
      </c>
      <c r="E44" s="375">
        <v>1153.1500000000001</v>
      </c>
      <c r="F44" s="374">
        <v>31387</v>
      </c>
      <c r="G44" s="375">
        <v>1343.76</v>
      </c>
      <c r="H44" s="374">
        <v>12177</v>
      </c>
      <c r="I44" s="375">
        <v>892.17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500">
        <v>49762</v>
      </c>
      <c r="E46" s="501">
        <v>1161.77</v>
      </c>
      <c r="F46" s="502">
        <v>246362</v>
      </c>
      <c r="G46" s="503">
        <v>1481.49</v>
      </c>
      <c r="H46" s="504">
        <v>94926</v>
      </c>
      <c r="I46" s="505">
        <v>971.45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6985</v>
      </c>
      <c r="E47" s="375">
        <v>1184</v>
      </c>
      <c r="F47" s="374">
        <v>48296</v>
      </c>
      <c r="G47" s="375">
        <v>1437.42</v>
      </c>
      <c r="H47" s="374">
        <v>18399</v>
      </c>
      <c r="I47" s="375">
        <v>935.9</v>
      </c>
    </row>
    <row r="48" spans="1:230" s="372" customFormat="1" ht="18" customHeight="1">
      <c r="B48" s="367">
        <v>13</v>
      </c>
      <c r="C48" s="373" t="s">
        <v>82</v>
      </c>
      <c r="D48" s="374">
        <v>17344</v>
      </c>
      <c r="E48" s="375">
        <v>1140.02</v>
      </c>
      <c r="F48" s="374">
        <v>58535</v>
      </c>
      <c r="G48" s="375">
        <v>1514.81</v>
      </c>
      <c r="H48" s="374">
        <v>26210</v>
      </c>
      <c r="I48" s="375">
        <v>1004.16</v>
      </c>
    </row>
    <row r="49" spans="1:230" s="372" customFormat="1" ht="18" customHeight="1">
      <c r="B49" s="367">
        <v>16</v>
      </c>
      <c r="C49" s="373" t="s">
        <v>83</v>
      </c>
      <c r="D49" s="374">
        <v>6755</v>
      </c>
      <c r="E49" s="375">
        <v>1106.98</v>
      </c>
      <c r="F49" s="374">
        <v>26980</v>
      </c>
      <c r="G49" s="375">
        <v>1365.78</v>
      </c>
      <c r="H49" s="374">
        <v>10730</v>
      </c>
      <c r="I49" s="375">
        <v>926.85</v>
      </c>
    </row>
    <row r="50" spans="1:230" s="372" customFormat="1" ht="18" customHeight="1">
      <c r="B50" s="367">
        <v>19</v>
      </c>
      <c r="C50" s="373" t="s">
        <v>84</v>
      </c>
      <c r="D50" s="374">
        <v>6349</v>
      </c>
      <c r="E50" s="375">
        <v>1273.42</v>
      </c>
      <c r="F50" s="374">
        <v>30283</v>
      </c>
      <c r="G50" s="375">
        <v>1667.01</v>
      </c>
      <c r="H50" s="374">
        <v>9535</v>
      </c>
      <c r="I50" s="375">
        <v>1037.02</v>
      </c>
    </row>
    <row r="51" spans="1:230" s="372" customFormat="1" ht="18" customHeight="1">
      <c r="B51" s="367">
        <v>45</v>
      </c>
      <c r="C51" s="373" t="s">
        <v>85</v>
      </c>
      <c r="D51" s="374">
        <v>12329</v>
      </c>
      <c r="E51" s="375">
        <v>1152.3</v>
      </c>
      <c r="F51" s="374">
        <v>82268</v>
      </c>
      <c r="G51" s="375">
        <v>1453.32</v>
      </c>
      <c r="H51" s="374">
        <v>30052</v>
      </c>
      <c r="I51" s="375">
        <v>959.79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500">
        <v>169122</v>
      </c>
      <c r="E53" s="501">
        <v>1371.84</v>
      </c>
      <c r="F53" s="502">
        <v>1210671</v>
      </c>
      <c r="G53" s="503">
        <v>1603.47</v>
      </c>
      <c r="H53" s="504">
        <v>388493</v>
      </c>
      <c r="I53" s="505">
        <v>986.65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123639</v>
      </c>
      <c r="E54" s="375">
        <v>1416.38</v>
      </c>
      <c r="F54" s="374">
        <v>905644</v>
      </c>
      <c r="G54" s="375">
        <v>1646.53</v>
      </c>
      <c r="H54" s="374">
        <v>288264</v>
      </c>
      <c r="I54" s="375">
        <v>1017.59</v>
      </c>
    </row>
    <row r="55" spans="1:230" s="372" customFormat="1" ht="18" customHeight="1">
      <c r="B55" s="367">
        <v>17</v>
      </c>
      <c r="C55" s="373" t="s">
        <v>207</v>
      </c>
      <c r="D55" s="374">
        <v>14533</v>
      </c>
      <c r="E55" s="375">
        <v>1245.57</v>
      </c>
      <c r="F55" s="374">
        <v>117606</v>
      </c>
      <c r="G55" s="375">
        <v>1456.64</v>
      </c>
      <c r="H55" s="374">
        <v>36056</v>
      </c>
      <c r="I55" s="375">
        <v>874.39</v>
      </c>
    </row>
    <row r="56" spans="1:230" s="372" customFormat="1" ht="18" customHeight="1">
      <c r="B56" s="367">
        <v>25</v>
      </c>
      <c r="C56" s="373" t="s">
        <v>204</v>
      </c>
      <c r="D56" s="374">
        <v>11829</v>
      </c>
      <c r="E56" s="375">
        <v>1219.58</v>
      </c>
      <c r="F56" s="374">
        <v>66495</v>
      </c>
      <c r="G56" s="375">
        <v>1415.78</v>
      </c>
      <c r="H56" s="374">
        <v>23531</v>
      </c>
      <c r="I56" s="375">
        <v>857.19</v>
      </c>
    </row>
    <row r="57" spans="1:230" s="372" customFormat="1" ht="18" customHeight="1">
      <c r="B57" s="367">
        <v>43</v>
      </c>
      <c r="C57" s="373" t="s">
        <v>88</v>
      </c>
      <c r="D57" s="374">
        <v>19121</v>
      </c>
      <c r="E57" s="375">
        <v>1273.98</v>
      </c>
      <c r="F57" s="374">
        <v>120926</v>
      </c>
      <c r="G57" s="375">
        <v>1526.98</v>
      </c>
      <c r="H57" s="374">
        <v>40642</v>
      </c>
      <c r="I57" s="375">
        <v>941.74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500">
        <v>104533</v>
      </c>
      <c r="E59" s="501">
        <v>1198.22</v>
      </c>
      <c r="F59" s="502">
        <v>688502</v>
      </c>
      <c r="G59" s="503">
        <v>1445.43</v>
      </c>
      <c r="H59" s="504">
        <v>245363</v>
      </c>
      <c r="I59" s="505">
        <v>914.35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25930</v>
      </c>
      <c r="E60" s="375">
        <v>1151.22</v>
      </c>
      <c r="F60" s="374">
        <v>232066</v>
      </c>
      <c r="G60" s="375">
        <v>1344.74</v>
      </c>
      <c r="H60" s="374">
        <v>82831</v>
      </c>
      <c r="I60" s="375">
        <v>877.79</v>
      </c>
    </row>
    <row r="61" spans="1:230" s="372" customFormat="1" ht="18" customHeight="1">
      <c r="B61" s="367">
        <v>12</v>
      </c>
      <c r="C61" s="373" t="s">
        <v>206</v>
      </c>
      <c r="D61" s="374">
        <v>15768</v>
      </c>
      <c r="E61" s="375">
        <v>1210.02</v>
      </c>
      <c r="F61" s="374">
        <v>92090</v>
      </c>
      <c r="G61" s="375">
        <v>1398.36</v>
      </c>
      <c r="H61" s="374">
        <v>30666</v>
      </c>
      <c r="I61" s="375">
        <v>891.31</v>
      </c>
    </row>
    <row r="62" spans="1:230" s="372" customFormat="1" ht="18" customHeight="1">
      <c r="B62" s="367">
        <v>46</v>
      </c>
      <c r="C62" s="373" t="s">
        <v>90</v>
      </c>
      <c r="D62" s="374">
        <v>62835</v>
      </c>
      <c r="E62" s="375">
        <v>1214.6500000000001</v>
      </c>
      <c r="F62" s="374">
        <v>364346</v>
      </c>
      <c r="G62" s="375">
        <v>1521.47</v>
      </c>
      <c r="H62" s="374">
        <v>131866</v>
      </c>
      <c r="I62" s="375">
        <v>942.66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500">
        <v>31877</v>
      </c>
      <c r="E64" s="501">
        <v>1084.22</v>
      </c>
      <c r="F64" s="502">
        <v>145923</v>
      </c>
      <c r="G64" s="503">
        <v>1340.63</v>
      </c>
      <c r="H64" s="504">
        <v>58762</v>
      </c>
      <c r="I64" s="505">
        <v>898.54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20845</v>
      </c>
      <c r="E65" s="375">
        <v>1079.22</v>
      </c>
      <c r="F65" s="374">
        <v>82745</v>
      </c>
      <c r="G65" s="375">
        <v>1361.28</v>
      </c>
      <c r="H65" s="374">
        <v>35179</v>
      </c>
      <c r="I65" s="375">
        <v>921.84</v>
      </c>
    </row>
    <row r="66" spans="1:230" s="372" customFormat="1" ht="18" customHeight="1">
      <c r="B66" s="367">
        <v>10</v>
      </c>
      <c r="C66" s="373" t="s">
        <v>93</v>
      </c>
      <c r="D66" s="374">
        <v>11032</v>
      </c>
      <c r="E66" s="375">
        <v>1093.6500000000001</v>
      </c>
      <c r="F66" s="374">
        <v>63178</v>
      </c>
      <c r="G66" s="375">
        <v>1313.58</v>
      </c>
      <c r="H66" s="374">
        <v>23583</v>
      </c>
      <c r="I66" s="375">
        <v>863.78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500">
        <v>86040</v>
      </c>
      <c r="E68" s="501">
        <v>1139.83</v>
      </c>
      <c r="F68" s="502">
        <v>490545</v>
      </c>
      <c r="G68" s="503">
        <v>1351.07</v>
      </c>
      <c r="H68" s="504">
        <v>182173</v>
      </c>
      <c r="I68" s="505">
        <v>832.74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32494</v>
      </c>
      <c r="E69" s="375">
        <v>1143</v>
      </c>
      <c r="F69" s="374">
        <v>194608</v>
      </c>
      <c r="G69" s="375">
        <v>1420.72</v>
      </c>
      <c r="H69" s="374">
        <v>73362</v>
      </c>
      <c r="I69" s="375">
        <v>880.08</v>
      </c>
    </row>
    <row r="70" spans="1:230" s="372" customFormat="1" ht="18" customHeight="1">
      <c r="B70" s="367">
        <v>27</v>
      </c>
      <c r="C70" s="373" t="s">
        <v>95</v>
      </c>
      <c r="D70" s="374">
        <v>12598</v>
      </c>
      <c r="E70" s="375">
        <v>1128.9000000000001</v>
      </c>
      <c r="F70" s="374">
        <v>69857</v>
      </c>
      <c r="G70" s="375">
        <v>1233.44</v>
      </c>
      <c r="H70" s="374">
        <v>26037</v>
      </c>
      <c r="I70" s="375">
        <v>731.25</v>
      </c>
    </row>
    <row r="71" spans="1:230" s="372" customFormat="1" ht="18" customHeight="1">
      <c r="B71" s="367">
        <v>32</v>
      </c>
      <c r="C71" s="373" t="s">
        <v>205</v>
      </c>
      <c r="D71" s="374">
        <v>13714</v>
      </c>
      <c r="E71" s="375">
        <v>1146.8</v>
      </c>
      <c r="F71" s="374">
        <v>67247</v>
      </c>
      <c r="G71" s="375">
        <v>1133.18</v>
      </c>
      <c r="H71" s="374">
        <v>24500</v>
      </c>
      <c r="I71" s="375">
        <v>716.51</v>
      </c>
    </row>
    <row r="72" spans="1:230" s="372" customFormat="1" ht="18" customHeight="1">
      <c r="B72" s="367">
        <v>36</v>
      </c>
      <c r="C72" s="373" t="s">
        <v>96</v>
      </c>
      <c r="D72" s="374">
        <v>27234</v>
      </c>
      <c r="E72" s="375">
        <v>1137.5899999999999</v>
      </c>
      <c r="F72" s="374">
        <v>158833</v>
      </c>
      <c r="G72" s="375">
        <v>1409.71</v>
      </c>
      <c r="H72" s="374">
        <v>58274</v>
      </c>
      <c r="I72" s="375">
        <v>867.37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500">
        <v>99205</v>
      </c>
      <c r="E74" s="501">
        <v>1356.22</v>
      </c>
      <c r="F74" s="502">
        <v>884730</v>
      </c>
      <c r="G74" s="503">
        <v>1793.01</v>
      </c>
      <c r="H74" s="504">
        <v>274015</v>
      </c>
      <c r="I74" s="505">
        <v>1102.31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500">
        <v>32881</v>
      </c>
      <c r="E76" s="501">
        <v>1142.1400000000001</v>
      </c>
      <c r="F76" s="502">
        <v>162756</v>
      </c>
      <c r="G76" s="503">
        <v>1421.96</v>
      </c>
      <c r="H76" s="504">
        <v>62310</v>
      </c>
      <c r="I76" s="505">
        <v>904.1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500">
        <v>10639</v>
      </c>
      <c r="E78" s="501">
        <v>1489.3</v>
      </c>
      <c r="F78" s="502">
        <v>104168</v>
      </c>
      <c r="G78" s="503">
        <v>1752.26</v>
      </c>
      <c r="H78" s="504">
        <v>30131</v>
      </c>
      <c r="I78" s="505">
        <v>1072.78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500">
        <v>43223</v>
      </c>
      <c r="E80" s="501">
        <v>1587.58</v>
      </c>
      <c r="F80" s="502">
        <v>395791</v>
      </c>
      <c r="G80" s="503">
        <v>1904.14</v>
      </c>
      <c r="H80" s="504">
        <v>132256</v>
      </c>
      <c r="I80" s="505">
        <v>1167.92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6884</v>
      </c>
      <c r="E81" s="375">
        <v>1579.97</v>
      </c>
      <c r="F81" s="374">
        <v>58808</v>
      </c>
      <c r="G81" s="375">
        <v>1920.22</v>
      </c>
      <c r="H81" s="374">
        <v>17308</v>
      </c>
      <c r="I81" s="375">
        <v>1160.5899999999999</v>
      </c>
    </row>
    <row r="82" spans="1:230" s="372" customFormat="1" ht="18" customHeight="1">
      <c r="B82" s="367">
        <v>20</v>
      </c>
      <c r="C82" s="373" t="s">
        <v>202</v>
      </c>
      <c r="D82" s="374">
        <v>13128</v>
      </c>
      <c r="E82" s="375">
        <v>1624.16</v>
      </c>
      <c r="F82" s="374">
        <v>136464</v>
      </c>
      <c r="G82" s="375">
        <v>1850.27</v>
      </c>
      <c r="H82" s="374">
        <v>42980</v>
      </c>
      <c r="I82" s="375">
        <v>1137.21</v>
      </c>
    </row>
    <row r="83" spans="1:230" s="372" customFormat="1" ht="18" customHeight="1">
      <c r="B83" s="367">
        <v>48</v>
      </c>
      <c r="C83" s="373" t="s">
        <v>209</v>
      </c>
      <c r="D83" s="374">
        <v>23211</v>
      </c>
      <c r="E83" s="375">
        <v>1569.15</v>
      </c>
      <c r="F83" s="374">
        <v>200519</v>
      </c>
      <c r="G83" s="375">
        <v>1936.08</v>
      </c>
      <c r="H83" s="374">
        <v>71968</v>
      </c>
      <c r="I83" s="375">
        <v>1188.02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500">
        <v>5288</v>
      </c>
      <c r="E85" s="501">
        <v>1295.21</v>
      </c>
      <c r="F85" s="502">
        <v>52599</v>
      </c>
      <c r="G85" s="503">
        <v>1518.06</v>
      </c>
      <c r="H85" s="504">
        <v>16029</v>
      </c>
      <c r="I85" s="505">
        <v>963.02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1171</v>
      </c>
      <c r="E87" s="375">
        <v>1420.17</v>
      </c>
      <c r="F87" s="374">
        <v>4988</v>
      </c>
      <c r="G87" s="375">
        <v>1743.39</v>
      </c>
      <c r="H87" s="374">
        <v>2614</v>
      </c>
      <c r="I87" s="375">
        <v>1050.23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1412</v>
      </c>
      <c r="E88" s="377">
        <v>1373.06</v>
      </c>
      <c r="F88" s="376">
        <v>4721</v>
      </c>
      <c r="G88" s="377">
        <v>1663.92</v>
      </c>
      <c r="H88" s="376">
        <v>2287</v>
      </c>
      <c r="I88" s="377">
        <v>977.01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1061553</v>
      </c>
      <c r="E90" s="384">
        <v>1254.4100000000001</v>
      </c>
      <c r="F90" s="506">
        <v>6688655</v>
      </c>
      <c r="G90" s="507">
        <v>1569.7</v>
      </c>
      <c r="H90" s="508">
        <v>2343215</v>
      </c>
      <c r="I90" s="509">
        <v>973.85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87" activePane="bottomLeft" state="frozen"/>
      <selection activeCell="M30" sqref="M30"/>
      <selection pane="bottomLeft" activeCell="J101" sqref="J101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91" t="str">
        <f>'Número pensiones (IP-J-V)'!B5</f>
        <v>1 de Abril de 2026</v>
      </c>
      <c r="C5" s="510"/>
      <c r="D5" s="511"/>
      <c r="E5" s="512"/>
      <c r="F5" s="511"/>
      <c r="G5" s="512"/>
      <c r="H5" s="511"/>
      <c r="I5" s="512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60" t="s">
        <v>156</v>
      </c>
      <c r="C7" s="562" t="s">
        <v>47</v>
      </c>
      <c r="D7" s="399" t="s">
        <v>104</v>
      </c>
      <c r="E7" s="400"/>
      <c r="F7" s="401" t="s">
        <v>105</v>
      </c>
      <c r="G7" s="402"/>
      <c r="H7" s="493" t="s">
        <v>45</v>
      </c>
      <c r="I7" s="493"/>
    </row>
    <row r="8" spans="1:217" ht="36.75" customHeight="1">
      <c r="A8" s="359"/>
      <c r="B8" s="561"/>
      <c r="C8" s="563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500">
        <v>68480</v>
      </c>
      <c r="E10" s="501">
        <v>523.41999999999996</v>
      </c>
      <c r="F10" s="502">
        <v>12679</v>
      </c>
      <c r="G10" s="503">
        <v>782.93</v>
      </c>
      <c r="H10" s="504">
        <v>1725288</v>
      </c>
      <c r="I10" s="505">
        <v>1233.27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5541</v>
      </c>
      <c r="E11" s="375">
        <v>460.24</v>
      </c>
      <c r="F11" s="374">
        <v>539</v>
      </c>
      <c r="G11" s="375">
        <v>772.62</v>
      </c>
      <c r="H11" s="374">
        <v>122041</v>
      </c>
      <c r="I11" s="375">
        <v>1129.75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10331</v>
      </c>
      <c r="E12" s="375">
        <v>561.54999999999995</v>
      </c>
      <c r="F12" s="374">
        <v>2905</v>
      </c>
      <c r="G12" s="375">
        <v>806.5</v>
      </c>
      <c r="H12" s="374">
        <v>238585</v>
      </c>
      <c r="I12" s="375">
        <v>1358.78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6759</v>
      </c>
      <c r="E13" s="375">
        <v>530.33000000000004</v>
      </c>
      <c r="F13" s="374">
        <v>1415</v>
      </c>
      <c r="G13" s="375">
        <v>763.43</v>
      </c>
      <c r="H13" s="374">
        <v>185269</v>
      </c>
      <c r="I13" s="375">
        <v>1158.26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7705</v>
      </c>
      <c r="E14" s="375">
        <v>503.57</v>
      </c>
      <c r="F14" s="374">
        <v>1466</v>
      </c>
      <c r="G14" s="375">
        <v>787.36</v>
      </c>
      <c r="H14" s="374">
        <v>205706</v>
      </c>
      <c r="I14" s="375">
        <v>1179.58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4364</v>
      </c>
      <c r="E15" s="375">
        <v>522.97</v>
      </c>
      <c r="F15" s="374">
        <v>845</v>
      </c>
      <c r="G15" s="375">
        <v>790.42</v>
      </c>
      <c r="H15" s="374">
        <v>107687</v>
      </c>
      <c r="I15" s="375">
        <v>1243.8399999999999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5257</v>
      </c>
      <c r="E16" s="375">
        <v>519.41999999999996</v>
      </c>
      <c r="F16" s="374">
        <v>855</v>
      </c>
      <c r="G16" s="375">
        <v>719.08</v>
      </c>
      <c r="H16" s="374">
        <v>153084</v>
      </c>
      <c r="I16" s="375">
        <v>1145.73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12663</v>
      </c>
      <c r="E17" s="375">
        <v>504.2</v>
      </c>
      <c r="F17" s="374">
        <v>1719</v>
      </c>
      <c r="G17" s="375">
        <v>772.05</v>
      </c>
      <c r="H17" s="374">
        <v>299635</v>
      </c>
      <c r="I17" s="375">
        <v>1249.51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15860</v>
      </c>
      <c r="E18" s="375">
        <v>544.16</v>
      </c>
      <c r="F18" s="374">
        <v>2935</v>
      </c>
      <c r="G18" s="375">
        <v>791.51</v>
      </c>
      <c r="H18" s="374">
        <v>413281</v>
      </c>
      <c r="I18" s="375">
        <v>1269.6199999999999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500">
        <v>9220</v>
      </c>
      <c r="E20" s="501">
        <v>565.30999999999995</v>
      </c>
      <c r="F20" s="502">
        <v>798</v>
      </c>
      <c r="G20" s="503">
        <v>873.5</v>
      </c>
      <c r="H20" s="504">
        <v>320314</v>
      </c>
      <c r="I20" s="505">
        <v>1444.81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1629</v>
      </c>
      <c r="E21" s="375">
        <v>537.77</v>
      </c>
      <c r="F21" s="374">
        <v>79</v>
      </c>
      <c r="G21" s="375">
        <v>771.99</v>
      </c>
      <c r="H21" s="374">
        <v>55580</v>
      </c>
      <c r="I21" s="375">
        <v>1321.66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998</v>
      </c>
      <c r="E22" s="375">
        <v>546.30999999999995</v>
      </c>
      <c r="F22" s="374">
        <v>99</v>
      </c>
      <c r="G22" s="375">
        <v>869.47</v>
      </c>
      <c r="H22" s="374">
        <v>36452</v>
      </c>
      <c r="I22" s="375">
        <v>1334.42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6593</v>
      </c>
      <c r="E23" s="375">
        <v>574.99</v>
      </c>
      <c r="F23" s="374">
        <v>620</v>
      </c>
      <c r="G23" s="375">
        <v>887.08</v>
      </c>
      <c r="H23" s="374">
        <v>228282</v>
      </c>
      <c r="I23" s="375">
        <v>1492.41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500">
        <v>8658</v>
      </c>
      <c r="E25" s="501">
        <v>665.87</v>
      </c>
      <c r="F25" s="502">
        <v>2061</v>
      </c>
      <c r="G25" s="503">
        <v>1083.26</v>
      </c>
      <c r="H25" s="504">
        <v>303263</v>
      </c>
      <c r="I25" s="505">
        <v>1576.35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500">
        <v>6100</v>
      </c>
      <c r="E27" s="501">
        <v>465.78</v>
      </c>
      <c r="F27" s="502">
        <v>118</v>
      </c>
      <c r="G27" s="503">
        <v>799.39</v>
      </c>
      <c r="H27" s="504">
        <v>215899</v>
      </c>
      <c r="I27" s="505">
        <v>1276.8800000000001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500">
        <v>16266</v>
      </c>
      <c r="E29" s="501">
        <v>523.42999999999995</v>
      </c>
      <c r="F29" s="502">
        <v>2656</v>
      </c>
      <c r="G29" s="503">
        <v>800.63</v>
      </c>
      <c r="H29" s="504">
        <v>379852</v>
      </c>
      <c r="I29" s="505">
        <v>1249.05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9142</v>
      </c>
      <c r="E30" s="375">
        <v>528.41</v>
      </c>
      <c r="F30" s="374">
        <v>1804</v>
      </c>
      <c r="G30" s="375">
        <v>791.98</v>
      </c>
      <c r="H30" s="374">
        <v>200589</v>
      </c>
      <c r="I30" s="375">
        <v>1268.25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7124</v>
      </c>
      <c r="E31" s="375">
        <v>517.04999999999995</v>
      </c>
      <c r="F31" s="374">
        <v>852</v>
      </c>
      <c r="G31" s="375">
        <v>818.93</v>
      </c>
      <c r="H31" s="374">
        <v>179263</v>
      </c>
      <c r="I31" s="375">
        <v>1227.58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500">
        <v>4552</v>
      </c>
      <c r="E33" s="501">
        <v>605.49</v>
      </c>
      <c r="F33" s="502">
        <v>1392</v>
      </c>
      <c r="G33" s="503">
        <v>904.42</v>
      </c>
      <c r="H33" s="504">
        <v>149783</v>
      </c>
      <c r="I33" s="505">
        <v>1438.56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500">
        <v>18695</v>
      </c>
      <c r="E35" s="501">
        <v>597.91</v>
      </c>
      <c r="F35" s="502">
        <v>3905</v>
      </c>
      <c r="G35" s="503">
        <v>842.09</v>
      </c>
      <c r="H35" s="504">
        <v>638336</v>
      </c>
      <c r="I35" s="505">
        <v>1371.5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1266</v>
      </c>
      <c r="E36" s="375">
        <v>591.02</v>
      </c>
      <c r="F36" s="374">
        <v>237</v>
      </c>
      <c r="G36" s="375">
        <v>757.39</v>
      </c>
      <c r="H36" s="374">
        <v>40433</v>
      </c>
      <c r="I36" s="375">
        <v>1215.25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2765</v>
      </c>
      <c r="E37" s="375">
        <v>584.89</v>
      </c>
      <c r="F37" s="374">
        <v>315</v>
      </c>
      <c r="G37" s="375">
        <v>892.29</v>
      </c>
      <c r="H37" s="374">
        <v>95545</v>
      </c>
      <c r="I37" s="375">
        <v>1469.13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4040</v>
      </c>
      <c r="E38" s="375">
        <v>604.41999999999996</v>
      </c>
      <c r="F38" s="374">
        <v>1113</v>
      </c>
      <c r="G38" s="375">
        <v>923.57</v>
      </c>
      <c r="H38" s="374">
        <v>140905</v>
      </c>
      <c r="I38" s="375">
        <v>1367.03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1328</v>
      </c>
      <c r="E39" s="375">
        <v>631.27</v>
      </c>
      <c r="F39" s="374">
        <v>282</v>
      </c>
      <c r="G39" s="375">
        <v>846.55</v>
      </c>
      <c r="H39" s="374">
        <v>44618</v>
      </c>
      <c r="I39" s="375">
        <v>1402.16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2451</v>
      </c>
      <c r="E40" s="375">
        <v>608.39</v>
      </c>
      <c r="F40" s="374">
        <v>653</v>
      </c>
      <c r="G40" s="375">
        <v>790.18</v>
      </c>
      <c r="H40" s="374">
        <v>83838</v>
      </c>
      <c r="I40" s="375">
        <v>1288.19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1072</v>
      </c>
      <c r="E41" s="375">
        <v>561.49</v>
      </c>
      <c r="F41" s="374">
        <v>137</v>
      </c>
      <c r="G41" s="375">
        <v>771</v>
      </c>
      <c r="H41" s="374">
        <v>36268</v>
      </c>
      <c r="I41" s="375">
        <v>1310.87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685</v>
      </c>
      <c r="E42" s="375">
        <v>583.16999999999996</v>
      </c>
      <c r="F42" s="374">
        <v>70</v>
      </c>
      <c r="G42" s="375">
        <v>786.71</v>
      </c>
      <c r="H42" s="374">
        <v>23175</v>
      </c>
      <c r="I42" s="375">
        <v>1332.09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3583</v>
      </c>
      <c r="E43" s="375">
        <v>603.75</v>
      </c>
      <c r="F43" s="374">
        <v>687</v>
      </c>
      <c r="G43" s="375">
        <v>863.87</v>
      </c>
      <c r="H43" s="374">
        <v>125810</v>
      </c>
      <c r="I43" s="375">
        <v>1490.79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1505</v>
      </c>
      <c r="E44" s="375">
        <v>582.37</v>
      </c>
      <c r="F44" s="374">
        <v>411</v>
      </c>
      <c r="G44" s="375">
        <v>707.92</v>
      </c>
      <c r="H44" s="374">
        <v>47744</v>
      </c>
      <c r="I44" s="375">
        <v>1190.07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500">
        <v>14562</v>
      </c>
      <c r="E46" s="501">
        <v>549.76</v>
      </c>
      <c r="F46" s="502">
        <v>2646</v>
      </c>
      <c r="G46" s="503">
        <v>753.18</v>
      </c>
      <c r="H46" s="504">
        <v>408258</v>
      </c>
      <c r="I46" s="505">
        <v>1285.97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2870</v>
      </c>
      <c r="E47" s="375">
        <v>556.57000000000005</v>
      </c>
      <c r="F47" s="374">
        <v>757</v>
      </c>
      <c r="G47" s="375">
        <v>713.44</v>
      </c>
      <c r="H47" s="374">
        <v>77307</v>
      </c>
      <c r="I47" s="375">
        <v>1255.3699999999999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3958</v>
      </c>
      <c r="E48" s="375">
        <v>577.69000000000005</v>
      </c>
      <c r="F48" s="374">
        <v>901</v>
      </c>
      <c r="G48" s="375">
        <v>796.8</v>
      </c>
      <c r="H48" s="374">
        <v>106948</v>
      </c>
      <c r="I48" s="375">
        <v>1288.1500000000001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1585</v>
      </c>
      <c r="E49" s="375">
        <v>562.85</v>
      </c>
      <c r="F49" s="374">
        <v>309</v>
      </c>
      <c r="G49" s="375">
        <v>722.67</v>
      </c>
      <c r="H49" s="374">
        <v>46359</v>
      </c>
      <c r="I49" s="375">
        <v>1194.74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1568</v>
      </c>
      <c r="E50" s="375">
        <v>539</v>
      </c>
      <c r="F50" s="374">
        <v>104</v>
      </c>
      <c r="G50" s="375">
        <v>831.48</v>
      </c>
      <c r="H50" s="374">
        <v>47839</v>
      </c>
      <c r="I50" s="375">
        <v>1450.42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4581</v>
      </c>
      <c r="E51" s="375">
        <v>520.5</v>
      </c>
      <c r="F51" s="374">
        <v>575</v>
      </c>
      <c r="G51" s="375">
        <v>739.41</v>
      </c>
      <c r="H51" s="374">
        <v>129805</v>
      </c>
      <c r="I51" s="375">
        <v>1274.3800000000001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500">
        <v>49939</v>
      </c>
      <c r="E53" s="501">
        <v>539.08000000000004</v>
      </c>
      <c r="F53" s="502">
        <v>1416</v>
      </c>
      <c r="G53" s="503">
        <v>892.87</v>
      </c>
      <c r="H53" s="504">
        <v>1819641</v>
      </c>
      <c r="I53" s="505">
        <v>1420.49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36552</v>
      </c>
      <c r="E54" s="375">
        <v>558.72</v>
      </c>
      <c r="F54" s="374">
        <v>1091</v>
      </c>
      <c r="G54" s="375">
        <v>917.63</v>
      </c>
      <c r="H54" s="374">
        <v>1355190</v>
      </c>
      <c r="I54" s="375">
        <v>1461.82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4759</v>
      </c>
      <c r="E55" s="375">
        <v>458.53</v>
      </c>
      <c r="F55" s="374">
        <v>58</v>
      </c>
      <c r="G55" s="375">
        <v>872.61</v>
      </c>
      <c r="H55" s="374">
        <v>173012</v>
      </c>
      <c r="I55" s="375">
        <v>1289.9100000000001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3162</v>
      </c>
      <c r="E56" s="375">
        <v>493.4</v>
      </c>
      <c r="F56" s="374">
        <v>62</v>
      </c>
      <c r="G56" s="375">
        <v>894.73</v>
      </c>
      <c r="H56" s="374">
        <v>105079</v>
      </c>
      <c r="I56" s="375">
        <v>1240.54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5466</v>
      </c>
      <c r="E57" s="375">
        <v>504.35</v>
      </c>
      <c r="F57" s="374">
        <v>205</v>
      </c>
      <c r="G57" s="375">
        <v>766.25</v>
      </c>
      <c r="H57" s="374">
        <v>186360</v>
      </c>
      <c r="I57" s="375">
        <v>1342.56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500">
        <v>36942</v>
      </c>
      <c r="E59" s="501">
        <v>518.34</v>
      </c>
      <c r="F59" s="502">
        <v>2573</v>
      </c>
      <c r="G59" s="503">
        <v>801.1</v>
      </c>
      <c r="H59" s="504">
        <v>1077913</v>
      </c>
      <c r="I59" s="505">
        <v>1267.26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12225</v>
      </c>
      <c r="E60" s="375">
        <v>487.24</v>
      </c>
      <c r="F60" s="374">
        <v>1258</v>
      </c>
      <c r="G60" s="375">
        <v>776.7</v>
      </c>
      <c r="H60" s="374">
        <v>354310</v>
      </c>
      <c r="I60" s="375">
        <v>1189.81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4536</v>
      </c>
      <c r="E61" s="375">
        <v>506.18</v>
      </c>
      <c r="F61" s="374">
        <v>231</v>
      </c>
      <c r="G61" s="375">
        <v>796.23</v>
      </c>
      <c r="H61" s="374">
        <v>143291</v>
      </c>
      <c r="I61" s="375">
        <v>1239.9100000000001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20181</v>
      </c>
      <c r="E62" s="375">
        <v>539.9</v>
      </c>
      <c r="F62" s="374">
        <v>1084</v>
      </c>
      <c r="G62" s="375">
        <v>830.45</v>
      </c>
      <c r="H62" s="374">
        <v>580312</v>
      </c>
      <c r="I62" s="375">
        <v>1321.3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500">
        <v>9129</v>
      </c>
      <c r="E64" s="501">
        <v>550.98</v>
      </c>
      <c r="F64" s="502">
        <v>2177</v>
      </c>
      <c r="G64" s="503">
        <v>728.12</v>
      </c>
      <c r="H64" s="504">
        <v>247868</v>
      </c>
      <c r="I64" s="505">
        <v>1168.3800000000001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5963</v>
      </c>
      <c r="E65" s="375">
        <v>547.82000000000005</v>
      </c>
      <c r="F65" s="374">
        <v>1549</v>
      </c>
      <c r="G65" s="375">
        <v>723.48</v>
      </c>
      <c r="H65" s="374">
        <v>146281</v>
      </c>
      <c r="I65" s="375">
        <v>1175.49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3166</v>
      </c>
      <c r="E66" s="375">
        <v>556.91999999999996</v>
      </c>
      <c r="F66" s="374">
        <v>628</v>
      </c>
      <c r="G66" s="375">
        <v>739.57</v>
      </c>
      <c r="H66" s="374">
        <v>101587</v>
      </c>
      <c r="I66" s="375">
        <v>1158.1500000000001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500">
        <v>23073</v>
      </c>
      <c r="E68" s="501">
        <v>550.94000000000005</v>
      </c>
      <c r="F68" s="502">
        <v>7021</v>
      </c>
      <c r="G68" s="503">
        <v>737.44</v>
      </c>
      <c r="H68" s="504">
        <v>788852</v>
      </c>
      <c r="I68" s="505">
        <v>1179.46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9064</v>
      </c>
      <c r="E69" s="375">
        <v>569.95000000000005</v>
      </c>
      <c r="F69" s="374">
        <v>2478</v>
      </c>
      <c r="G69" s="375">
        <v>759.03</v>
      </c>
      <c r="H69" s="374">
        <v>312006</v>
      </c>
      <c r="I69" s="375">
        <v>1234.7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2945</v>
      </c>
      <c r="E70" s="375">
        <v>542.15</v>
      </c>
      <c r="F70" s="374">
        <v>1057</v>
      </c>
      <c r="G70" s="375">
        <v>683.01</v>
      </c>
      <c r="H70" s="374">
        <v>112494</v>
      </c>
      <c r="I70" s="375">
        <v>1082.23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2869</v>
      </c>
      <c r="E71" s="375">
        <v>518.69000000000005</v>
      </c>
      <c r="F71" s="374">
        <v>1182</v>
      </c>
      <c r="G71" s="375">
        <v>689.57</v>
      </c>
      <c r="H71" s="374">
        <v>109512</v>
      </c>
      <c r="I71" s="375">
        <v>1020.78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8195</v>
      </c>
      <c r="E72" s="375">
        <v>544.38</v>
      </c>
      <c r="F72" s="374">
        <v>2304</v>
      </c>
      <c r="G72" s="375">
        <v>763.74</v>
      </c>
      <c r="H72" s="374">
        <v>254840</v>
      </c>
      <c r="I72" s="375">
        <v>1222.94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500">
        <v>35158</v>
      </c>
      <c r="E74" s="501">
        <v>585.88</v>
      </c>
      <c r="F74" s="502">
        <v>2749</v>
      </c>
      <c r="G74" s="503">
        <v>931.26</v>
      </c>
      <c r="H74" s="504">
        <v>1295857</v>
      </c>
      <c r="I74" s="505">
        <v>1578.94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500">
        <v>11888</v>
      </c>
      <c r="E76" s="501">
        <v>502.98</v>
      </c>
      <c r="F76" s="502">
        <v>1681</v>
      </c>
      <c r="G76" s="503">
        <v>757.9</v>
      </c>
      <c r="H76" s="504">
        <v>271516</v>
      </c>
      <c r="I76" s="505">
        <v>1224.8800000000001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500">
        <v>4251</v>
      </c>
      <c r="E78" s="501">
        <v>577.42999999999995</v>
      </c>
      <c r="F78" s="502">
        <v>368</v>
      </c>
      <c r="G78" s="503">
        <v>886.87</v>
      </c>
      <c r="H78" s="504">
        <v>149557</v>
      </c>
      <c r="I78" s="505">
        <v>1561.14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500">
        <v>15749</v>
      </c>
      <c r="E80" s="501">
        <v>657.98</v>
      </c>
      <c r="F80" s="502">
        <v>2284</v>
      </c>
      <c r="G80" s="503">
        <v>1035.7</v>
      </c>
      <c r="H80" s="504">
        <v>589303</v>
      </c>
      <c r="I80" s="505">
        <v>1679.02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2093</v>
      </c>
      <c r="E81" s="375">
        <v>613.80999999999995</v>
      </c>
      <c r="F81" s="374">
        <v>161</v>
      </c>
      <c r="G81" s="375">
        <v>943.2</v>
      </c>
      <c r="H81" s="374">
        <v>85254</v>
      </c>
      <c r="I81" s="375">
        <v>1704.61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4844</v>
      </c>
      <c r="E82" s="375">
        <v>631.39</v>
      </c>
      <c r="F82" s="374">
        <v>522</v>
      </c>
      <c r="G82" s="375">
        <v>1032.03</v>
      </c>
      <c r="H82" s="374">
        <v>197938</v>
      </c>
      <c r="I82" s="375">
        <v>1648.46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8812</v>
      </c>
      <c r="E83" s="375">
        <v>683.08</v>
      </c>
      <c r="F83" s="374">
        <v>1601</v>
      </c>
      <c r="G83" s="375">
        <v>1046.2</v>
      </c>
      <c r="H83" s="374">
        <v>306111</v>
      </c>
      <c r="I83" s="375">
        <v>1691.66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500">
        <v>1960</v>
      </c>
      <c r="E85" s="501">
        <v>533.46</v>
      </c>
      <c r="F85" s="502">
        <v>175</v>
      </c>
      <c r="G85" s="503">
        <v>815.68</v>
      </c>
      <c r="H85" s="504">
        <v>76051</v>
      </c>
      <c r="I85" s="505">
        <v>1358.59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741</v>
      </c>
      <c r="E87" s="375">
        <v>453.95</v>
      </c>
      <c r="F87" s="374">
        <v>46</v>
      </c>
      <c r="G87" s="375">
        <v>937.1</v>
      </c>
      <c r="H87" s="374">
        <v>9560</v>
      </c>
      <c r="I87" s="375">
        <v>1410.44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778</v>
      </c>
      <c r="E88" s="377">
        <v>419.97</v>
      </c>
      <c r="F88" s="376">
        <v>23</v>
      </c>
      <c r="G88" s="377">
        <v>857.73</v>
      </c>
      <c r="H88" s="376">
        <v>9221</v>
      </c>
      <c r="I88" s="377">
        <v>1342.05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336141</v>
      </c>
      <c r="E90" s="384">
        <v>550.46</v>
      </c>
      <c r="F90" s="506">
        <v>46768</v>
      </c>
      <c r="G90" s="507">
        <v>821.87</v>
      </c>
      <c r="H90" s="508">
        <v>10476332</v>
      </c>
      <c r="I90" s="509">
        <v>1368.44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82" activePane="bottomLeft" state="frozen"/>
      <selection activeCell="M30" sqref="M30"/>
      <selection pane="bottomLeft" activeCell="O96" sqref="O96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1" t="s">
        <v>106</v>
      </c>
      <c r="C3" s="571"/>
      <c r="D3" s="571"/>
      <c r="E3" s="571"/>
      <c r="F3" s="571"/>
      <c r="G3" s="571"/>
      <c r="H3" s="571"/>
      <c r="I3" s="571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abril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9" t="s">
        <v>156</v>
      </c>
      <c r="C7" s="567" t="s">
        <v>47</v>
      </c>
      <c r="D7" s="564" t="s">
        <v>107</v>
      </c>
      <c r="E7" s="565"/>
      <c r="F7" s="566"/>
      <c r="G7" s="564" t="s">
        <v>197</v>
      </c>
      <c r="H7" s="565"/>
      <c r="I7" s="566"/>
    </row>
    <row r="8" spans="1:255" ht="69" customHeight="1">
      <c r="B8" s="570"/>
      <c r="C8" s="568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1725288</v>
      </c>
      <c r="E10" s="203">
        <v>0.16470000000000001</v>
      </c>
      <c r="F10" s="203">
        <v>1.95E-2</v>
      </c>
      <c r="G10" s="130">
        <v>1233.27</v>
      </c>
      <c r="H10" s="203">
        <v>0.9012</v>
      </c>
      <c r="I10" s="203">
        <v>4.8899999999999999E-2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122041</v>
      </c>
      <c r="E11" s="204">
        <v>1.1599999999999999E-2</v>
      </c>
      <c r="F11" s="204">
        <v>3.2599999999999997E-2</v>
      </c>
      <c r="G11" s="131">
        <v>1129.75</v>
      </c>
      <c r="H11" s="204">
        <v>0.8256</v>
      </c>
      <c r="I11" s="204">
        <v>4.7800000000000002E-2</v>
      </c>
    </row>
    <row r="12" spans="1:255" s="101" customFormat="1" ht="18" customHeight="1">
      <c r="B12" s="94">
        <v>11</v>
      </c>
      <c r="C12" s="98" t="s">
        <v>54</v>
      </c>
      <c r="D12" s="99">
        <v>238585</v>
      </c>
      <c r="E12" s="204">
        <v>2.2800000000000001E-2</v>
      </c>
      <c r="F12" s="204">
        <v>1.6400000000000001E-2</v>
      </c>
      <c r="G12" s="131">
        <v>1358.78</v>
      </c>
      <c r="H12" s="204">
        <v>0.9929</v>
      </c>
      <c r="I12" s="204">
        <v>4.6300000000000001E-2</v>
      </c>
    </row>
    <row r="13" spans="1:255" s="101" customFormat="1" ht="18" customHeight="1">
      <c r="B13" s="94">
        <v>14</v>
      </c>
      <c r="C13" s="98" t="s">
        <v>55</v>
      </c>
      <c r="D13" s="99">
        <v>185269</v>
      </c>
      <c r="E13" s="204">
        <v>1.77E-2</v>
      </c>
      <c r="F13" s="204">
        <v>1.8800000000000001E-2</v>
      </c>
      <c r="G13" s="131">
        <v>1158.26</v>
      </c>
      <c r="H13" s="204">
        <v>0.84640000000000004</v>
      </c>
      <c r="I13" s="204">
        <v>5.2900000000000003E-2</v>
      </c>
    </row>
    <row r="14" spans="1:255" s="101" customFormat="1" ht="18" customHeight="1">
      <c r="B14" s="94">
        <v>18</v>
      </c>
      <c r="C14" s="98" t="s">
        <v>56</v>
      </c>
      <c r="D14" s="99">
        <v>205706</v>
      </c>
      <c r="E14" s="204">
        <v>1.9599999999999999E-2</v>
      </c>
      <c r="F14" s="204">
        <v>1.9E-2</v>
      </c>
      <c r="G14" s="131">
        <v>1179.58</v>
      </c>
      <c r="H14" s="204">
        <v>0.86199999999999999</v>
      </c>
      <c r="I14" s="204">
        <v>5.11E-2</v>
      </c>
    </row>
    <row r="15" spans="1:255" s="101" customFormat="1" ht="18" customHeight="1">
      <c r="B15" s="94">
        <v>21</v>
      </c>
      <c r="C15" s="98" t="s">
        <v>57</v>
      </c>
      <c r="D15" s="99">
        <v>107687</v>
      </c>
      <c r="E15" s="204">
        <v>1.03E-2</v>
      </c>
      <c r="F15" s="204">
        <v>1.95E-2</v>
      </c>
      <c r="G15" s="131">
        <v>1243.8399999999999</v>
      </c>
      <c r="H15" s="204">
        <v>0.90890000000000004</v>
      </c>
      <c r="I15" s="204">
        <v>4.7399999999999998E-2</v>
      </c>
    </row>
    <row r="16" spans="1:255" s="101" customFormat="1" ht="18" customHeight="1">
      <c r="B16" s="94">
        <v>23</v>
      </c>
      <c r="C16" s="98" t="s">
        <v>58</v>
      </c>
      <c r="D16" s="99">
        <v>153084</v>
      </c>
      <c r="E16" s="204">
        <v>1.46E-2</v>
      </c>
      <c r="F16" s="204">
        <v>1.8700000000000001E-2</v>
      </c>
      <c r="G16" s="131">
        <v>1145.73</v>
      </c>
      <c r="H16" s="204">
        <v>0.83720000000000006</v>
      </c>
      <c r="I16" s="204">
        <v>5.1900000000000002E-2</v>
      </c>
    </row>
    <row r="17" spans="1:457" s="101" customFormat="1" ht="18" customHeight="1">
      <c r="B17" s="94">
        <v>29</v>
      </c>
      <c r="C17" s="98" t="s">
        <v>59</v>
      </c>
      <c r="D17" s="99">
        <v>299635</v>
      </c>
      <c r="E17" s="204">
        <v>2.86E-2</v>
      </c>
      <c r="F17" s="204">
        <v>2.07E-2</v>
      </c>
      <c r="G17" s="131">
        <v>1249.51</v>
      </c>
      <c r="H17" s="204">
        <v>0.91310000000000002</v>
      </c>
      <c r="I17" s="204">
        <v>4.8500000000000001E-2</v>
      </c>
    </row>
    <row r="18" spans="1:457" s="101" customFormat="1" ht="18" customHeight="1">
      <c r="B18" s="94">
        <v>41</v>
      </c>
      <c r="C18" s="98" t="s">
        <v>60</v>
      </c>
      <c r="D18" s="99">
        <v>413281</v>
      </c>
      <c r="E18" s="204">
        <v>3.9399999999999998E-2</v>
      </c>
      <c r="F18" s="204">
        <v>1.7600000000000001E-2</v>
      </c>
      <c r="G18" s="131">
        <v>1269.6199999999999</v>
      </c>
      <c r="H18" s="204">
        <v>0.92779999999999996</v>
      </c>
      <c r="I18" s="204">
        <v>4.8500000000000001E-2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320314</v>
      </c>
      <c r="E20" s="203">
        <v>3.0599999999999999E-2</v>
      </c>
      <c r="F20" s="203">
        <v>1.29E-2</v>
      </c>
      <c r="G20" s="130">
        <v>1444.81</v>
      </c>
      <c r="H20" s="203">
        <v>1.0558000000000001</v>
      </c>
      <c r="I20" s="203">
        <v>4.4200000000000003E-2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55580</v>
      </c>
      <c r="E21" s="204">
        <v>5.3E-3</v>
      </c>
      <c r="F21" s="204">
        <v>1.06E-2</v>
      </c>
      <c r="G21" s="131">
        <v>1321.66</v>
      </c>
      <c r="H21" s="204">
        <v>0.96579999999999999</v>
      </c>
      <c r="I21" s="204">
        <v>4.7800000000000002E-2</v>
      </c>
    </row>
    <row r="22" spans="1:457" s="101" customFormat="1" ht="18" customHeight="1">
      <c r="B22" s="94">
        <v>40</v>
      </c>
      <c r="C22" s="98" t="s">
        <v>63</v>
      </c>
      <c r="D22" s="99">
        <v>36452</v>
      </c>
      <c r="E22" s="204">
        <v>3.5000000000000001E-3</v>
      </c>
      <c r="F22" s="204">
        <v>6.0000000000000001E-3</v>
      </c>
      <c r="G22" s="131">
        <v>1334.42</v>
      </c>
      <c r="H22" s="204">
        <v>0.97509999999999997</v>
      </c>
      <c r="I22" s="204">
        <v>4.9200000000000001E-2</v>
      </c>
    </row>
    <row r="23" spans="1:457" s="101" customFormat="1" ht="18" customHeight="1">
      <c r="B23" s="94">
        <v>50</v>
      </c>
      <c r="C23" s="101" t="s">
        <v>64</v>
      </c>
      <c r="D23" s="103">
        <v>228282</v>
      </c>
      <c r="E23" s="205">
        <v>2.18E-2</v>
      </c>
      <c r="F23" s="205">
        <v>1.4500000000000001E-2</v>
      </c>
      <c r="G23" s="132">
        <v>1492.41</v>
      </c>
      <c r="H23" s="205">
        <v>1.0906</v>
      </c>
      <c r="I23" s="205">
        <v>4.2500000000000003E-2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303263</v>
      </c>
      <c r="E25" s="203">
        <v>2.8899999999999999E-2</v>
      </c>
      <c r="F25" s="203">
        <v>5.0000000000000001E-3</v>
      </c>
      <c r="G25" s="130">
        <v>1576.35</v>
      </c>
      <c r="H25" s="203">
        <v>1.1518999999999999</v>
      </c>
      <c r="I25" s="203">
        <v>3.7100000000000001E-2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215899</v>
      </c>
      <c r="E27" s="203">
        <v>2.06E-2</v>
      </c>
      <c r="F27" s="203">
        <v>1.8599999999999998E-2</v>
      </c>
      <c r="G27" s="130">
        <v>1276.8800000000001</v>
      </c>
      <c r="H27" s="203">
        <v>0.93310000000000004</v>
      </c>
      <c r="I27" s="203">
        <v>4.5699999999999998E-2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379852</v>
      </c>
      <c r="E29" s="203">
        <v>3.6299999999999999E-2</v>
      </c>
      <c r="F29" s="203">
        <v>2.6200000000000001E-2</v>
      </c>
      <c r="G29" s="130">
        <v>1249.05</v>
      </c>
      <c r="H29" s="203">
        <v>0.91279999999999994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200589</v>
      </c>
      <c r="E30" s="204">
        <v>1.9099999999999999E-2</v>
      </c>
      <c r="F30" s="204">
        <v>2.6599999999999999E-2</v>
      </c>
      <c r="G30" s="131">
        <v>1268.25</v>
      </c>
      <c r="H30" s="204">
        <v>0.92679999999999996</v>
      </c>
      <c r="I30" s="204">
        <v>4.6399999999999997E-2</v>
      </c>
    </row>
    <row r="31" spans="1:457" s="101" customFormat="1" ht="18" customHeight="1">
      <c r="B31" s="94">
        <v>38</v>
      </c>
      <c r="C31" s="98" t="s">
        <v>68</v>
      </c>
      <c r="D31" s="99">
        <v>179263</v>
      </c>
      <c r="E31" s="204">
        <v>1.7100000000000001E-2</v>
      </c>
      <c r="F31" s="204">
        <v>2.5700000000000001E-2</v>
      </c>
      <c r="G31" s="131">
        <v>1227.58</v>
      </c>
      <c r="H31" s="204">
        <v>0.89710000000000001</v>
      </c>
      <c r="I31" s="204">
        <v>4.9000000000000002E-2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149783</v>
      </c>
      <c r="E33" s="203">
        <v>1.43E-2</v>
      </c>
      <c r="F33" s="203">
        <v>1.23E-2</v>
      </c>
      <c r="G33" s="130">
        <v>1438.56</v>
      </c>
      <c r="H33" s="203">
        <v>1.0511999999999999</v>
      </c>
      <c r="I33" s="203">
        <v>4.2599999999999999E-2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638336</v>
      </c>
      <c r="E35" s="203">
        <v>6.0900000000000003E-2</v>
      </c>
      <c r="F35" s="203">
        <v>9.7999999999999997E-3</v>
      </c>
      <c r="G35" s="130">
        <v>1371.5</v>
      </c>
      <c r="H35" s="203">
        <v>1.0022</v>
      </c>
      <c r="I35" s="203">
        <v>4.7399999999999998E-2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40433</v>
      </c>
      <c r="E36" s="204">
        <v>3.8999999999999998E-3</v>
      </c>
      <c r="F36" s="204">
        <v>1.4500000000000001E-2</v>
      </c>
      <c r="G36" s="131">
        <v>1215.25</v>
      </c>
      <c r="H36" s="204">
        <v>0.8881</v>
      </c>
      <c r="I36" s="204">
        <v>5.1400000000000001E-2</v>
      </c>
    </row>
    <row r="37" spans="1:255" s="101" customFormat="1" ht="18" customHeight="1">
      <c r="B37" s="94">
        <v>9</v>
      </c>
      <c r="C37" s="98" t="s">
        <v>72</v>
      </c>
      <c r="D37" s="99">
        <v>95545</v>
      </c>
      <c r="E37" s="204">
        <v>9.1000000000000004E-3</v>
      </c>
      <c r="F37" s="204">
        <v>1.18E-2</v>
      </c>
      <c r="G37" s="131">
        <v>1469.13</v>
      </c>
      <c r="H37" s="204">
        <v>1.0736000000000001</v>
      </c>
      <c r="I37" s="204">
        <v>4.48E-2</v>
      </c>
    </row>
    <row r="38" spans="1:255" s="101" customFormat="1" ht="18" customHeight="1">
      <c r="B38" s="94">
        <v>24</v>
      </c>
      <c r="C38" s="98" t="s">
        <v>73</v>
      </c>
      <c r="D38" s="99">
        <v>140905</v>
      </c>
      <c r="E38" s="204">
        <v>1.34E-2</v>
      </c>
      <c r="F38" s="204">
        <v>6.9999999999999999E-4</v>
      </c>
      <c r="G38" s="131">
        <v>1367.03</v>
      </c>
      <c r="H38" s="204">
        <v>0.999</v>
      </c>
      <c r="I38" s="204">
        <v>4.7500000000000001E-2</v>
      </c>
    </row>
    <row r="39" spans="1:255" s="101" customFormat="1" ht="18" customHeight="1">
      <c r="B39" s="94">
        <v>34</v>
      </c>
      <c r="C39" s="101" t="s">
        <v>74</v>
      </c>
      <c r="D39" s="103">
        <v>44618</v>
      </c>
      <c r="E39" s="205">
        <v>4.3E-3</v>
      </c>
      <c r="F39" s="205">
        <v>9.1999999999999998E-3</v>
      </c>
      <c r="G39" s="132">
        <v>1402.16</v>
      </c>
      <c r="H39" s="205">
        <v>1.0246</v>
      </c>
      <c r="I39" s="205">
        <v>4.5400000000000003E-2</v>
      </c>
    </row>
    <row r="40" spans="1:255" s="101" customFormat="1" ht="18" customHeight="1">
      <c r="B40" s="94">
        <v>37</v>
      </c>
      <c r="C40" s="101" t="s">
        <v>75</v>
      </c>
      <c r="D40" s="103">
        <v>83838</v>
      </c>
      <c r="E40" s="205">
        <v>8.0000000000000002E-3</v>
      </c>
      <c r="F40" s="205">
        <v>1.0699999999999999E-2</v>
      </c>
      <c r="G40" s="132">
        <v>1288.19</v>
      </c>
      <c r="H40" s="205">
        <v>0.94140000000000001</v>
      </c>
      <c r="I40" s="205">
        <v>5.3100000000000001E-2</v>
      </c>
    </row>
    <row r="41" spans="1:255" s="101" customFormat="1" ht="18" customHeight="1">
      <c r="B41" s="94">
        <v>40</v>
      </c>
      <c r="C41" s="98" t="s">
        <v>76</v>
      </c>
      <c r="D41" s="99">
        <v>36268</v>
      </c>
      <c r="E41" s="204">
        <v>3.5000000000000001E-3</v>
      </c>
      <c r="F41" s="204">
        <v>1.44E-2</v>
      </c>
      <c r="G41" s="131">
        <v>1310.87</v>
      </c>
      <c r="H41" s="204">
        <v>0.95789999999999997</v>
      </c>
      <c r="I41" s="204">
        <v>4.9000000000000002E-2</v>
      </c>
    </row>
    <row r="42" spans="1:255" s="101" customFormat="1" ht="18" customHeight="1">
      <c r="B42" s="94">
        <v>42</v>
      </c>
      <c r="C42" s="98" t="s">
        <v>77</v>
      </c>
      <c r="D42" s="99">
        <v>23175</v>
      </c>
      <c r="E42" s="204">
        <v>2.2000000000000001E-3</v>
      </c>
      <c r="F42" s="204">
        <v>9.5999999999999992E-3</v>
      </c>
      <c r="G42" s="131">
        <v>1332.09</v>
      </c>
      <c r="H42" s="204">
        <v>0.97340000000000004</v>
      </c>
      <c r="I42" s="204">
        <v>5.1700000000000003E-2</v>
      </c>
    </row>
    <row r="43" spans="1:255" s="101" customFormat="1" ht="18" customHeight="1">
      <c r="B43" s="94">
        <v>47</v>
      </c>
      <c r="C43" s="98" t="s">
        <v>78</v>
      </c>
      <c r="D43" s="99">
        <v>125810</v>
      </c>
      <c r="E43" s="204">
        <v>1.2E-2</v>
      </c>
      <c r="F43" s="204">
        <v>1.9800000000000002E-2</v>
      </c>
      <c r="G43" s="131">
        <v>1490.79</v>
      </c>
      <c r="H43" s="204">
        <v>1.0893999999999999</v>
      </c>
      <c r="I43" s="204">
        <v>4.0099999999999997E-2</v>
      </c>
    </row>
    <row r="44" spans="1:255" s="101" customFormat="1" ht="18" customHeight="1">
      <c r="B44" s="94">
        <v>49</v>
      </c>
      <c r="C44" s="98" t="s">
        <v>79</v>
      </c>
      <c r="D44" s="99">
        <v>47744</v>
      </c>
      <c r="E44" s="204">
        <v>4.5999999999999999E-3</v>
      </c>
      <c r="F44" s="204">
        <v>-8.9999999999999998E-4</v>
      </c>
      <c r="G44" s="131">
        <v>1190.07</v>
      </c>
      <c r="H44" s="204">
        <v>0.86970000000000003</v>
      </c>
      <c r="I44" s="204">
        <v>5.74E-2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408258</v>
      </c>
      <c r="E46" s="203">
        <v>3.9E-2</v>
      </c>
      <c r="F46" s="203">
        <v>2.12E-2</v>
      </c>
      <c r="G46" s="130">
        <v>1285.97</v>
      </c>
      <c r="H46" s="203">
        <v>0.93969999999999998</v>
      </c>
      <c r="I46" s="203">
        <v>5.1499999999999997E-2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77307</v>
      </c>
      <c r="E47" s="204">
        <v>7.4000000000000003E-3</v>
      </c>
      <c r="F47" s="204">
        <v>1.6400000000000001E-2</v>
      </c>
      <c r="G47" s="131">
        <v>1255.3699999999999</v>
      </c>
      <c r="H47" s="204">
        <v>0.91739999999999999</v>
      </c>
      <c r="I47" s="204">
        <v>5.5300000000000002E-2</v>
      </c>
    </row>
    <row r="48" spans="1:255" s="101" customFormat="1" ht="18" customHeight="1">
      <c r="B48" s="94">
        <v>13</v>
      </c>
      <c r="C48" s="98" t="s">
        <v>82</v>
      </c>
      <c r="D48" s="99">
        <v>106948</v>
      </c>
      <c r="E48" s="204">
        <v>1.0200000000000001E-2</v>
      </c>
      <c r="F48" s="204">
        <v>2.3300000000000001E-2</v>
      </c>
      <c r="G48" s="131">
        <v>1288.1500000000001</v>
      </c>
      <c r="H48" s="204">
        <v>0.94130000000000003</v>
      </c>
      <c r="I48" s="204">
        <v>5.0200000000000002E-2</v>
      </c>
    </row>
    <row r="49" spans="1:255" s="104" customFormat="1" ht="18" customHeight="1">
      <c r="B49" s="94">
        <v>16</v>
      </c>
      <c r="C49" s="101" t="s">
        <v>83</v>
      </c>
      <c r="D49" s="99">
        <v>46359</v>
      </c>
      <c r="E49" s="204">
        <v>4.4000000000000003E-3</v>
      </c>
      <c r="F49" s="204">
        <v>1.2999999999999999E-2</v>
      </c>
      <c r="G49" s="131">
        <v>1194.74</v>
      </c>
      <c r="H49" s="204">
        <v>0.87309999999999999</v>
      </c>
      <c r="I49" s="204">
        <v>5.9499999999999997E-2</v>
      </c>
    </row>
    <row r="50" spans="1:255" s="101" customFormat="1" ht="18" customHeight="1">
      <c r="B50" s="94">
        <v>19</v>
      </c>
      <c r="C50" s="101" t="s">
        <v>84</v>
      </c>
      <c r="D50" s="103">
        <v>47839</v>
      </c>
      <c r="E50" s="205">
        <v>4.5999999999999999E-3</v>
      </c>
      <c r="F50" s="205">
        <v>3.0300000000000001E-2</v>
      </c>
      <c r="G50" s="132">
        <v>1450.42</v>
      </c>
      <c r="H50" s="205">
        <v>1.0599000000000001</v>
      </c>
      <c r="I50" s="205">
        <v>4.4600000000000001E-2</v>
      </c>
    </row>
    <row r="51" spans="1:255" s="101" customFormat="1" ht="18" customHeight="1">
      <c r="B51" s="94">
        <v>45</v>
      </c>
      <c r="C51" s="98" t="s">
        <v>85</v>
      </c>
      <c r="D51" s="99">
        <v>129805</v>
      </c>
      <c r="E51" s="204">
        <v>1.24E-2</v>
      </c>
      <c r="F51" s="204">
        <v>2.1999999999999999E-2</v>
      </c>
      <c r="G51" s="131">
        <v>1274.3800000000001</v>
      </c>
      <c r="H51" s="204">
        <v>0.93130000000000002</v>
      </c>
      <c r="I51" s="204">
        <v>4.9700000000000001E-2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1819641</v>
      </c>
      <c r="E53" s="203">
        <v>0.17369999999999999</v>
      </c>
      <c r="F53" s="203">
        <v>9.4999999999999998E-3</v>
      </c>
      <c r="G53" s="130">
        <v>1420.49</v>
      </c>
      <c r="H53" s="203">
        <v>1.038</v>
      </c>
      <c r="I53" s="203">
        <v>4.4200000000000003E-2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1355190</v>
      </c>
      <c r="E54" s="205">
        <v>0.12939999999999999</v>
      </c>
      <c r="F54" s="205">
        <v>7.3000000000000001E-3</v>
      </c>
      <c r="G54" s="132">
        <v>1461.82</v>
      </c>
      <c r="H54" s="205">
        <v>1.0682</v>
      </c>
      <c r="I54" s="205">
        <v>4.3400000000000001E-2</v>
      </c>
    </row>
    <row r="55" spans="1:255" s="101" customFormat="1" ht="18" customHeight="1">
      <c r="B55" s="94">
        <v>17</v>
      </c>
      <c r="C55" s="101" t="s">
        <v>207</v>
      </c>
      <c r="D55" s="103">
        <v>173012</v>
      </c>
      <c r="E55" s="205">
        <v>1.6500000000000001E-2</v>
      </c>
      <c r="F55" s="205">
        <v>1.8700000000000001E-2</v>
      </c>
      <c r="G55" s="132">
        <v>1289.9100000000001</v>
      </c>
      <c r="H55" s="205">
        <v>0.94259999999999999</v>
      </c>
      <c r="I55" s="205">
        <v>4.7899999999999998E-2</v>
      </c>
    </row>
    <row r="56" spans="1:255" s="104" customFormat="1" ht="18" customHeight="1">
      <c r="B56" s="94">
        <v>25</v>
      </c>
      <c r="C56" s="101" t="s">
        <v>204</v>
      </c>
      <c r="D56" s="99">
        <v>105079</v>
      </c>
      <c r="E56" s="204">
        <v>0.01</v>
      </c>
      <c r="F56" s="204">
        <v>1.26E-2</v>
      </c>
      <c r="G56" s="131">
        <v>1240.54</v>
      </c>
      <c r="H56" s="204">
        <v>0.90649999999999997</v>
      </c>
      <c r="I56" s="204">
        <v>4.9500000000000002E-2</v>
      </c>
    </row>
    <row r="57" spans="1:255" s="101" customFormat="1" ht="18" customHeight="1">
      <c r="B57" s="94">
        <v>43</v>
      </c>
      <c r="C57" s="101" t="s">
        <v>88</v>
      </c>
      <c r="D57" s="103">
        <v>186360</v>
      </c>
      <c r="E57" s="205">
        <v>1.78E-2</v>
      </c>
      <c r="F57" s="205">
        <v>1.61E-2</v>
      </c>
      <c r="G57" s="132">
        <v>1342.56</v>
      </c>
      <c r="H57" s="205">
        <v>0.98109999999999997</v>
      </c>
      <c r="I57" s="205">
        <v>4.6199999999999998E-2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1077913</v>
      </c>
      <c r="E59" s="203">
        <v>0.10290000000000001</v>
      </c>
      <c r="F59" s="203">
        <v>1.6199999999999999E-2</v>
      </c>
      <c r="G59" s="130">
        <v>1267.26</v>
      </c>
      <c r="H59" s="203">
        <v>0.92610000000000003</v>
      </c>
      <c r="I59" s="203">
        <v>4.7500000000000001E-2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354310</v>
      </c>
      <c r="E60" s="205">
        <v>3.3799999999999997E-2</v>
      </c>
      <c r="F60" s="205">
        <v>1.9900000000000001E-2</v>
      </c>
      <c r="G60" s="132">
        <v>1189.81</v>
      </c>
      <c r="H60" s="205">
        <v>0.86950000000000005</v>
      </c>
      <c r="I60" s="205">
        <v>4.8500000000000001E-2</v>
      </c>
    </row>
    <row r="61" spans="1:255" s="101" customFormat="1" ht="18" customHeight="1">
      <c r="B61" s="94">
        <v>12</v>
      </c>
      <c r="C61" s="101" t="s">
        <v>206</v>
      </c>
      <c r="D61" s="103">
        <v>143291</v>
      </c>
      <c r="E61" s="205">
        <v>1.37E-2</v>
      </c>
      <c r="F61" s="205">
        <v>1.8499999999999999E-2</v>
      </c>
      <c r="G61" s="132">
        <v>1239.9100000000001</v>
      </c>
      <c r="H61" s="205">
        <v>0.90610000000000002</v>
      </c>
      <c r="I61" s="205">
        <v>4.99E-2</v>
      </c>
    </row>
    <row r="62" spans="1:255" s="101" customFormat="1" ht="18" customHeight="1">
      <c r="B62" s="94">
        <v>46</v>
      </c>
      <c r="C62" s="101" t="s">
        <v>90</v>
      </c>
      <c r="D62" s="103">
        <v>580312</v>
      </c>
      <c r="E62" s="205">
        <v>5.5399999999999998E-2</v>
      </c>
      <c r="F62" s="205">
        <v>1.34E-2</v>
      </c>
      <c r="G62" s="132">
        <v>1321.3</v>
      </c>
      <c r="H62" s="205">
        <v>0.96550000000000002</v>
      </c>
      <c r="I62" s="205">
        <v>4.6600000000000003E-2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247868</v>
      </c>
      <c r="E64" s="203">
        <v>2.3699999999999999E-2</v>
      </c>
      <c r="F64" s="203">
        <v>1.9900000000000001E-2</v>
      </c>
      <c r="G64" s="130">
        <v>1168.3800000000001</v>
      </c>
      <c r="H64" s="203">
        <v>0.8538</v>
      </c>
      <c r="I64" s="203">
        <v>5.6000000000000001E-2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146281</v>
      </c>
      <c r="E65" s="205">
        <v>1.4E-2</v>
      </c>
      <c r="F65" s="205">
        <v>2.2800000000000001E-2</v>
      </c>
      <c r="G65" s="132">
        <v>1175.49</v>
      </c>
      <c r="H65" s="205">
        <v>0.85899999999999999</v>
      </c>
      <c r="I65" s="205">
        <v>5.62E-2</v>
      </c>
    </row>
    <row r="66" spans="1:255" s="101" customFormat="1" ht="18" customHeight="1">
      <c r="B66" s="94">
        <v>10</v>
      </c>
      <c r="C66" s="98" t="s">
        <v>93</v>
      </c>
      <c r="D66" s="99">
        <v>101587</v>
      </c>
      <c r="E66" s="204">
        <v>9.7000000000000003E-3</v>
      </c>
      <c r="F66" s="204">
        <v>1.5900000000000001E-2</v>
      </c>
      <c r="G66" s="131">
        <v>1158.1500000000001</v>
      </c>
      <c r="H66" s="204">
        <v>0.84630000000000005</v>
      </c>
      <c r="I66" s="204">
        <v>5.57E-2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788852</v>
      </c>
      <c r="E68" s="203">
        <v>7.5300000000000006E-2</v>
      </c>
      <c r="F68" s="203">
        <v>6.6E-3</v>
      </c>
      <c r="G68" s="130">
        <v>1179.46</v>
      </c>
      <c r="H68" s="203">
        <v>0.8619</v>
      </c>
      <c r="I68" s="203">
        <v>4.9399999999999999E-2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312006</v>
      </c>
      <c r="E69" s="205">
        <v>2.98E-2</v>
      </c>
      <c r="F69" s="205">
        <v>7.6E-3</v>
      </c>
      <c r="G69" s="132">
        <v>1234.7</v>
      </c>
      <c r="H69" s="205">
        <v>0.90229999999999999</v>
      </c>
      <c r="I69" s="205">
        <v>4.8800000000000003E-2</v>
      </c>
    </row>
    <row r="70" spans="1:255" s="101" customFormat="1" ht="18" customHeight="1">
      <c r="B70" s="94">
        <v>27</v>
      </c>
      <c r="C70" s="101" t="s">
        <v>95</v>
      </c>
      <c r="D70" s="103">
        <v>112494</v>
      </c>
      <c r="E70" s="205">
        <v>1.0699999999999999E-2</v>
      </c>
      <c r="F70" s="205">
        <v>-3.0999999999999999E-3</v>
      </c>
      <c r="G70" s="132">
        <v>1082.23</v>
      </c>
      <c r="H70" s="205">
        <v>0.79079999999999995</v>
      </c>
      <c r="I70" s="205">
        <v>5.67E-2</v>
      </c>
    </row>
    <row r="71" spans="1:255" s="101" customFormat="1" ht="18" customHeight="1">
      <c r="B71" s="94">
        <v>32</v>
      </c>
      <c r="C71" s="101" t="s">
        <v>205</v>
      </c>
      <c r="D71" s="103">
        <v>109512</v>
      </c>
      <c r="E71" s="205">
        <v>1.0500000000000001E-2</v>
      </c>
      <c r="F71" s="205">
        <v>5.5999999999999999E-3</v>
      </c>
      <c r="G71" s="132">
        <v>1020.78</v>
      </c>
      <c r="H71" s="205">
        <v>0.74590000000000001</v>
      </c>
      <c r="I71" s="205">
        <v>4.9399999999999999E-2</v>
      </c>
    </row>
    <row r="72" spans="1:255" s="101" customFormat="1" ht="18" customHeight="1">
      <c r="B72" s="105">
        <v>36</v>
      </c>
      <c r="C72" s="106" t="s">
        <v>96</v>
      </c>
      <c r="D72" s="103">
        <v>254840</v>
      </c>
      <c r="E72" s="205">
        <v>2.4299999999999999E-2</v>
      </c>
      <c r="F72" s="205">
        <v>1.01E-2</v>
      </c>
      <c r="G72" s="132">
        <v>1222.94</v>
      </c>
      <c r="H72" s="205">
        <v>0.89370000000000005</v>
      </c>
      <c r="I72" s="205">
        <v>4.6800000000000001E-2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1295857</v>
      </c>
      <c r="E74" s="203">
        <v>0.1237</v>
      </c>
      <c r="F74" s="203">
        <v>1.8499999999999999E-2</v>
      </c>
      <c r="G74" s="130">
        <v>1578.94</v>
      </c>
      <c r="H74" s="203">
        <v>1.1537999999999999</v>
      </c>
      <c r="I74" s="203">
        <v>4.0800000000000003E-2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271516</v>
      </c>
      <c r="E76" s="203">
        <v>2.5899999999999999E-2</v>
      </c>
      <c r="F76" s="203">
        <v>1.9599999999999999E-2</v>
      </c>
      <c r="G76" s="130">
        <v>1224.8800000000001</v>
      </c>
      <c r="H76" s="203">
        <v>0.89510000000000001</v>
      </c>
      <c r="I76" s="203">
        <v>5.04E-2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149557</v>
      </c>
      <c r="E78" s="203">
        <v>1.43E-2</v>
      </c>
      <c r="F78" s="203">
        <v>1.7899999999999999E-2</v>
      </c>
      <c r="G78" s="130">
        <v>1561.14</v>
      </c>
      <c r="H78" s="203">
        <v>1.1408</v>
      </c>
      <c r="I78" s="203">
        <v>4.1700000000000001E-2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589303</v>
      </c>
      <c r="E80" s="203">
        <v>5.6300000000000003E-2</v>
      </c>
      <c r="F80" s="203">
        <v>9.5999999999999992E-3</v>
      </c>
      <c r="G80" s="130">
        <v>1679.02</v>
      </c>
      <c r="H80" s="203">
        <v>1.2270000000000001</v>
      </c>
      <c r="I80" s="203">
        <v>4.07E-2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85254</v>
      </c>
      <c r="E81" s="204">
        <v>8.0999999999999996E-3</v>
      </c>
      <c r="F81" s="205">
        <v>1.7000000000000001E-2</v>
      </c>
      <c r="G81" s="131">
        <v>1704.61</v>
      </c>
      <c r="H81" s="204">
        <v>1.2457</v>
      </c>
      <c r="I81" s="205">
        <v>4.0800000000000003E-2</v>
      </c>
    </row>
    <row r="82" spans="1:255" s="101" customFormat="1" ht="18" customHeight="1">
      <c r="B82" s="94">
        <v>20</v>
      </c>
      <c r="C82" s="101" t="s">
        <v>202</v>
      </c>
      <c r="D82" s="99">
        <v>197938</v>
      </c>
      <c r="E82" s="204">
        <v>1.89E-2</v>
      </c>
      <c r="F82" s="205">
        <v>8.5000000000000006E-3</v>
      </c>
      <c r="G82" s="131">
        <v>1648.46</v>
      </c>
      <c r="H82" s="204">
        <v>1.2045999999999999</v>
      </c>
      <c r="I82" s="205">
        <v>4.1300000000000003E-2</v>
      </c>
    </row>
    <row r="83" spans="1:255" s="101" customFormat="1" ht="18" customHeight="1">
      <c r="B83" s="94">
        <v>48</v>
      </c>
      <c r="C83" s="101" t="s">
        <v>201</v>
      </c>
      <c r="D83" s="99">
        <v>306111</v>
      </c>
      <c r="E83" s="204">
        <v>2.92E-2</v>
      </c>
      <c r="F83" s="205">
        <v>8.3999999999999995E-3</v>
      </c>
      <c r="G83" s="131">
        <v>1691.66</v>
      </c>
      <c r="H83" s="204">
        <v>1.2362</v>
      </c>
      <c r="I83" s="205">
        <v>4.0399999999999998E-2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76051</v>
      </c>
      <c r="E85" s="203">
        <v>7.3000000000000001E-3</v>
      </c>
      <c r="F85" s="203">
        <v>1.89E-2</v>
      </c>
      <c r="G85" s="130">
        <v>1358.59</v>
      </c>
      <c r="H85" s="203">
        <v>0.99280000000000002</v>
      </c>
      <c r="I85" s="203">
        <v>4.6600000000000003E-2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9560</v>
      </c>
      <c r="E87" s="204">
        <v>8.9999999999999998E-4</v>
      </c>
      <c r="F87" s="205">
        <v>2.6700000000000002E-2</v>
      </c>
      <c r="G87" s="131">
        <v>1410.44</v>
      </c>
      <c r="H87" s="204">
        <v>1.0306999999999999</v>
      </c>
      <c r="I87" s="205">
        <v>5.7299999999999997E-2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9221</v>
      </c>
      <c r="E88" s="204">
        <v>8.9999999999999998E-4</v>
      </c>
      <c r="F88" s="205">
        <v>2.6599999999999999E-2</v>
      </c>
      <c r="G88" s="131">
        <v>1342.05</v>
      </c>
      <c r="H88" s="204">
        <v>0.98070000000000002</v>
      </c>
      <c r="I88" s="205">
        <v>4.8099999999999997E-2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10476332</v>
      </c>
      <c r="E90" s="229">
        <v>1</v>
      </c>
      <c r="F90" s="229">
        <v>1.47E-2</v>
      </c>
      <c r="G90" s="228">
        <v>1368.44</v>
      </c>
      <c r="H90" s="229">
        <v>1</v>
      </c>
      <c r="I90" s="229">
        <v>4.53E-2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2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M22" sqref="M22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2" t="s">
        <v>151</v>
      </c>
      <c r="D2" s="573"/>
      <c r="E2" s="573"/>
      <c r="F2" s="573"/>
      <c r="G2" s="573"/>
    </row>
    <row r="3" spans="1:10" s="114" customFormat="1" ht="18.95" customHeight="1">
      <c r="A3" s="213"/>
      <c r="B3" s="214"/>
      <c r="C3" s="574" t="s">
        <v>142</v>
      </c>
      <c r="D3" s="575"/>
      <c r="E3" s="575"/>
      <c r="F3" s="575"/>
      <c r="G3" s="575"/>
    </row>
    <row r="4" spans="1:10" ht="19.7" customHeight="1">
      <c r="A4" s="213"/>
      <c r="B4" s="580" t="s">
        <v>156</v>
      </c>
      <c r="C4" s="576" t="str">
        <f>'Pensiones - mínimos'!$B$3</f>
        <v xml:space="preserve">  1 de abril de 2026</v>
      </c>
      <c r="D4" s="578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81"/>
      <c r="C5" s="577"/>
      <c r="D5" s="579"/>
      <c r="E5" s="451" t="s">
        <v>4</v>
      </c>
      <c r="F5" s="452" t="s">
        <v>3</v>
      </c>
      <c r="G5" s="470" t="s">
        <v>6</v>
      </c>
    </row>
    <row r="6" spans="1:10">
      <c r="B6" s="120">
        <v>4</v>
      </c>
      <c r="C6" s="462" t="s">
        <v>53</v>
      </c>
      <c r="D6" s="463">
        <v>35231</v>
      </c>
      <c r="E6" s="464">
        <v>0.35399999999999998</v>
      </c>
      <c r="F6" s="465">
        <v>0.215</v>
      </c>
      <c r="G6" s="472">
        <v>0.28899999999999998</v>
      </c>
    </row>
    <row r="7" spans="1:10">
      <c r="B7" s="121">
        <v>11</v>
      </c>
      <c r="C7" s="462" t="s">
        <v>54</v>
      </c>
      <c r="D7" s="463">
        <v>65133</v>
      </c>
      <c r="E7" s="464">
        <v>0.34200000000000003</v>
      </c>
      <c r="F7" s="465">
        <v>0.21</v>
      </c>
      <c r="G7" s="472">
        <v>0.27300000000000002</v>
      </c>
      <c r="H7" s="114"/>
    </row>
    <row r="8" spans="1:10">
      <c r="B8" s="121">
        <v>14</v>
      </c>
      <c r="C8" s="462" t="s">
        <v>55</v>
      </c>
      <c r="D8" s="463">
        <v>53320</v>
      </c>
      <c r="E8" s="464">
        <v>0.34499999999999997</v>
      </c>
      <c r="F8" s="465">
        <v>0.221</v>
      </c>
      <c r="G8" s="472">
        <v>0.28799999999999998</v>
      </c>
      <c r="H8" s="114"/>
    </row>
    <row r="9" spans="1:10">
      <c r="B9" s="121">
        <v>18</v>
      </c>
      <c r="C9" s="462" t="s">
        <v>56</v>
      </c>
      <c r="D9" s="463">
        <v>57618</v>
      </c>
      <c r="E9" s="464">
        <v>0.33800000000000002</v>
      </c>
      <c r="F9" s="465">
        <v>0.21</v>
      </c>
      <c r="G9" s="472">
        <v>0.28000000000000003</v>
      </c>
      <c r="H9" s="114"/>
    </row>
    <row r="10" spans="1:10">
      <c r="B10" s="121">
        <v>21</v>
      </c>
      <c r="C10" s="462" t="s">
        <v>57</v>
      </c>
      <c r="D10" s="463">
        <v>29018</v>
      </c>
      <c r="E10" s="464">
        <v>0.33900000000000002</v>
      </c>
      <c r="F10" s="465">
        <v>0.19700000000000001</v>
      </c>
      <c r="G10" s="472">
        <v>0.26900000000000002</v>
      </c>
      <c r="H10" s="114"/>
    </row>
    <row r="11" spans="1:10">
      <c r="B11" s="121">
        <v>23</v>
      </c>
      <c r="C11" s="462" t="s">
        <v>58</v>
      </c>
      <c r="D11" s="463">
        <v>49907</v>
      </c>
      <c r="E11" s="464">
        <v>0.40200000000000002</v>
      </c>
      <c r="F11" s="465">
        <v>0.24399999999999999</v>
      </c>
      <c r="G11" s="472">
        <v>0.32600000000000001</v>
      </c>
      <c r="H11" s="114"/>
    </row>
    <row r="12" spans="1:10">
      <c r="B12" s="121">
        <v>29</v>
      </c>
      <c r="C12" s="462" t="s">
        <v>59</v>
      </c>
      <c r="D12" s="463">
        <v>75123</v>
      </c>
      <c r="E12" s="464">
        <v>0.316</v>
      </c>
      <c r="F12" s="465">
        <v>0.17899999999999999</v>
      </c>
      <c r="G12" s="472">
        <v>0.251</v>
      </c>
      <c r="H12" s="114"/>
    </row>
    <row r="13" spans="1:10">
      <c r="B13" s="121">
        <v>41</v>
      </c>
      <c r="C13" s="462" t="s">
        <v>60</v>
      </c>
      <c r="D13" s="463">
        <v>107411</v>
      </c>
      <c r="E13" s="464">
        <v>0.315</v>
      </c>
      <c r="F13" s="465">
        <v>0.19900000000000001</v>
      </c>
      <c r="G13" s="472">
        <v>0.26</v>
      </c>
      <c r="H13" s="114"/>
    </row>
    <row r="14" spans="1:10" s="124" customFormat="1">
      <c r="B14" s="122"/>
      <c r="C14" s="466" t="s">
        <v>52</v>
      </c>
      <c r="D14" s="467">
        <v>472761</v>
      </c>
      <c r="E14" s="468">
        <v>0.33700000000000002</v>
      </c>
      <c r="F14" s="469">
        <v>0.20599999999999999</v>
      </c>
      <c r="G14" s="471">
        <v>0.27400000000000002</v>
      </c>
      <c r="H14" s="123"/>
      <c r="J14" s="118"/>
    </row>
    <row r="15" spans="1:10">
      <c r="B15" s="121">
        <v>22</v>
      </c>
      <c r="C15" s="462" t="s">
        <v>62</v>
      </c>
      <c r="D15" s="463">
        <v>11417</v>
      </c>
      <c r="E15" s="464">
        <v>0.28399999999999997</v>
      </c>
      <c r="F15" s="465">
        <v>0.124</v>
      </c>
      <c r="G15" s="472">
        <v>0.20499999999999999</v>
      </c>
      <c r="H15" s="114"/>
    </row>
    <row r="16" spans="1:10">
      <c r="B16" s="121">
        <v>44</v>
      </c>
      <c r="C16" s="462" t="s">
        <v>63</v>
      </c>
      <c r="D16" s="463">
        <v>7396</v>
      </c>
      <c r="E16" s="464">
        <v>0.26900000000000002</v>
      </c>
      <c r="F16" s="465">
        <v>0.13900000000000001</v>
      </c>
      <c r="G16" s="472">
        <v>0.20300000000000001</v>
      </c>
      <c r="H16" s="114"/>
    </row>
    <row r="17" spans="2:10">
      <c r="B17" s="121">
        <v>50</v>
      </c>
      <c r="C17" s="462" t="s">
        <v>64</v>
      </c>
      <c r="D17" s="463">
        <v>36605</v>
      </c>
      <c r="E17" s="464">
        <v>0.22700000000000001</v>
      </c>
      <c r="F17" s="465">
        <v>8.5999999999999993E-2</v>
      </c>
      <c r="G17" s="472">
        <v>0.16</v>
      </c>
      <c r="H17" s="114"/>
    </row>
    <row r="18" spans="2:10" s="124" customFormat="1">
      <c r="B18" s="121"/>
      <c r="C18" s="466" t="s">
        <v>61</v>
      </c>
      <c r="D18" s="467">
        <v>55418</v>
      </c>
      <c r="E18" s="468">
        <v>0.24099999999999999</v>
      </c>
      <c r="F18" s="469">
        <v>0.1</v>
      </c>
      <c r="G18" s="471">
        <v>0.17299999999999999</v>
      </c>
      <c r="H18" s="123"/>
      <c r="I18" s="411"/>
      <c r="J18" s="118"/>
    </row>
    <row r="19" spans="2:10" s="124" customFormat="1">
      <c r="B19" s="121">
        <v>33</v>
      </c>
      <c r="C19" s="466" t="s">
        <v>65</v>
      </c>
      <c r="D19" s="467">
        <v>42602</v>
      </c>
      <c r="E19" s="468">
        <v>0.19900000000000001</v>
      </c>
      <c r="F19" s="469">
        <v>7.8E-2</v>
      </c>
      <c r="G19" s="471">
        <v>0.14000000000000001</v>
      </c>
      <c r="H19" s="123"/>
      <c r="J19" s="118"/>
    </row>
    <row r="20" spans="2:10" s="124" customFormat="1">
      <c r="B20" s="121">
        <v>7</v>
      </c>
      <c r="C20" s="466" t="s">
        <v>203</v>
      </c>
      <c r="D20" s="467">
        <v>32317</v>
      </c>
      <c r="E20" s="468">
        <v>0.19400000000000001</v>
      </c>
      <c r="F20" s="469">
        <v>9.6000000000000002E-2</v>
      </c>
      <c r="G20" s="471">
        <v>0.15</v>
      </c>
      <c r="H20" s="123"/>
      <c r="J20" s="118"/>
    </row>
    <row r="21" spans="2:10">
      <c r="B21" s="121">
        <v>35</v>
      </c>
      <c r="C21" s="462" t="s">
        <v>67</v>
      </c>
      <c r="D21" s="463">
        <v>46786</v>
      </c>
      <c r="E21" s="464">
        <v>0.28499999999999998</v>
      </c>
      <c r="F21" s="465">
        <v>0.18</v>
      </c>
      <c r="G21" s="472">
        <v>0.23300000000000001</v>
      </c>
      <c r="H21" s="114"/>
    </row>
    <row r="22" spans="2:10">
      <c r="B22" s="121">
        <v>38</v>
      </c>
      <c r="C22" s="462" t="s">
        <v>68</v>
      </c>
      <c r="D22" s="463">
        <v>49464</v>
      </c>
      <c r="E22" s="464">
        <v>0.32500000000000001</v>
      </c>
      <c r="F22" s="465">
        <v>0.224</v>
      </c>
      <c r="G22" s="472">
        <v>0.27600000000000002</v>
      </c>
      <c r="H22" s="114"/>
    </row>
    <row r="23" spans="2:10" s="124" customFormat="1">
      <c r="B23" s="121"/>
      <c r="C23" s="466" t="s">
        <v>66</v>
      </c>
      <c r="D23" s="467">
        <v>96250</v>
      </c>
      <c r="E23" s="468">
        <v>0.30399999999999999</v>
      </c>
      <c r="F23" s="469">
        <v>0.20100000000000001</v>
      </c>
      <c r="G23" s="471">
        <v>0.253</v>
      </c>
      <c r="H23" s="123"/>
      <c r="J23" s="118"/>
    </row>
    <row r="24" spans="2:10" s="124" customFormat="1">
      <c r="B24" s="121">
        <v>39</v>
      </c>
      <c r="C24" s="466" t="s">
        <v>69</v>
      </c>
      <c r="D24" s="467">
        <v>23882</v>
      </c>
      <c r="E24" s="468">
        <v>0.216</v>
      </c>
      <c r="F24" s="469">
        <v>9.9000000000000005E-2</v>
      </c>
      <c r="G24" s="471">
        <v>0.159</v>
      </c>
      <c r="H24" s="123"/>
      <c r="J24" s="118"/>
    </row>
    <row r="25" spans="2:10">
      <c r="B25" s="121">
        <v>5</v>
      </c>
      <c r="C25" s="462" t="s">
        <v>71</v>
      </c>
      <c r="D25" s="463">
        <v>12875</v>
      </c>
      <c r="E25" s="464">
        <v>0.40200000000000002</v>
      </c>
      <c r="F25" s="465">
        <v>0.24299999999999999</v>
      </c>
      <c r="G25" s="472">
        <v>0.318</v>
      </c>
      <c r="H25" s="114"/>
    </row>
    <row r="26" spans="2:10">
      <c r="B26" s="121">
        <v>9</v>
      </c>
      <c r="C26" s="462" t="s">
        <v>72</v>
      </c>
      <c r="D26" s="463">
        <v>15577</v>
      </c>
      <c r="E26" s="464">
        <v>0.23100000000000001</v>
      </c>
      <c r="F26" s="465">
        <v>9.4E-2</v>
      </c>
      <c r="G26" s="472">
        <v>0.16300000000000001</v>
      </c>
      <c r="H26" s="114"/>
    </row>
    <row r="27" spans="2:10">
      <c r="B27" s="121">
        <v>24</v>
      </c>
      <c r="C27" s="462" t="s">
        <v>73</v>
      </c>
      <c r="D27" s="463">
        <v>26904</v>
      </c>
      <c r="E27" s="464">
        <v>0.25700000000000001</v>
      </c>
      <c r="F27" s="465">
        <v>0.122</v>
      </c>
      <c r="G27" s="472">
        <v>0.191</v>
      </c>
      <c r="H27" s="114"/>
    </row>
    <row r="28" spans="2:10">
      <c r="B28" s="121">
        <v>34</v>
      </c>
      <c r="C28" s="462" t="s">
        <v>74</v>
      </c>
      <c r="D28" s="463">
        <v>9595</v>
      </c>
      <c r="E28" s="464">
        <v>0.29399999999999998</v>
      </c>
      <c r="F28" s="465">
        <v>0.14000000000000001</v>
      </c>
      <c r="G28" s="472">
        <v>0.215</v>
      </c>
      <c r="H28" s="114"/>
    </row>
    <row r="29" spans="2:10">
      <c r="B29" s="121">
        <v>37</v>
      </c>
      <c r="C29" s="462" t="s">
        <v>75</v>
      </c>
      <c r="D29" s="463">
        <v>24232</v>
      </c>
      <c r="E29" s="464">
        <v>0.35399999999999998</v>
      </c>
      <c r="F29" s="465">
        <v>0.224</v>
      </c>
      <c r="G29" s="472">
        <v>0.28899999999999998</v>
      </c>
      <c r="H29" s="114"/>
    </row>
    <row r="30" spans="2:10">
      <c r="B30" s="121">
        <v>40</v>
      </c>
      <c r="C30" s="462" t="s">
        <v>76</v>
      </c>
      <c r="D30" s="463">
        <v>8453</v>
      </c>
      <c r="E30" s="464">
        <v>0.318</v>
      </c>
      <c r="F30" s="465">
        <v>0.14899999999999999</v>
      </c>
      <c r="G30" s="472">
        <v>0.23300000000000001</v>
      </c>
      <c r="H30" s="114"/>
    </row>
    <row r="31" spans="2:10">
      <c r="B31" s="121">
        <v>42</v>
      </c>
      <c r="C31" s="462" t="s">
        <v>77</v>
      </c>
      <c r="D31" s="463">
        <v>4616</v>
      </c>
      <c r="E31" s="464">
        <v>0.27100000000000002</v>
      </c>
      <c r="F31" s="465">
        <v>0.126</v>
      </c>
      <c r="G31" s="472">
        <v>0.19900000000000001</v>
      </c>
      <c r="H31" s="114"/>
    </row>
    <row r="32" spans="2:10">
      <c r="B32" s="121">
        <v>47</v>
      </c>
      <c r="C32" s="462" t="s">
        <v>78</v>
      </c>
      <c r="D32" s="463">
        <v>23131</v>
      </c>
      <c r="E32" s="464">
        <v>0.25800000000000001</v>
      </c>
      <c r="F32" s="465">
        <v>0.114</v>
      </c>
      <c r="G32" s="472">
        <v>0.184</v>
      </c>
      <c r="H32" s="114"/>
    </row>
    <row r="33" spans="2:10">
      <c r="B33" s="121">
        <v>49</v>
      </c>
      <c r="C33" s="462" t="s">
        <v>79</v>
      </c>
      <c r="D33" s="463">
        <v>16740</v>
      </c>
      <c r="E33" s="464">
        <v>0.42</v>
      </c>
      <c r="F33" s="465">
        <v>0.28399999999999997</v>
      </c>
      <c r="G33" s="472">
        <v>0.35099999999999998</v>
      </c>
      <c r="H33" s="114"/>
    </row>
    <row r="34" spans="2:10" s="124" customFormat="1">
      <c r="B34" s="121"/>
      <c r="C34" s="466" t="s">
        <v>70</v>
      </c>
      <c r="D34" s="467">
        <v>142123</v>
      </c>
      <c r="E34" s="468">
        <v>0.29299999999999998</v>
      </c>
      <c r="F34" s="469">
        <v>0.153</v>
      </c>
      <c r="G34" s="471">
        <v>0.223</v>
      </c>
      <c r="H34" s="123"/>
      <c r="J34" s="118"/>
    </row>
    <row r="35" spans="2:10">
      <c r="B35" s="121">
        <v>2</v>
      </c>
      <c r="C35" s="462" t="s">
        <v>81</v>
      </c>
      <c r="D35" s="463">
        <v>25361</v>
      </c>
      <c r="E35" s="464">
        <v>0.40899999999999997</v>
      </c>
      <c r="F35" s="465">
        <v>0.255</v>
      </c>
      <c r="G35" s="472">
        <v>0.32800000000000001</v>
      </c>
      <c r="H35" s="114"/>
    </row>
    <row r="36" spans="2:10">
      <c r="B36" s="121">
        <v>13</v>
      </c>
      <c r="C36" s="462" t="s">
        <v>82</v>
      </c>
      <c r="D36" s="463">
        <v>35382</v>
      </c>
      <c r="E36" s="464">
        <v>0.42799999999999999</v>
      </c>
      <c r="F36" s="465">
        <v>0.25</v>
      </c>
      <c r="G36" s="472">
        <v>0.33100000000000002</v>
      </c>
      <c r="H36" s="114"/>
    </row>
    <row r="37" spans="2:10">
      <c r="B37" s="121">
        <v>16</v>
      </c>
      <c r="C37" s="462" t="s">
        <v>83</v>
      </c>
      <c r="D37" s="463">
        <v>17158</v>
      </c>
      <c r="E37" s="464">
        <v>0.44600000000000001</v>
      </c>
      <c r="F37" s="465">
        <v>0.30499999999999999</v>
      </c>
      <c r="G37" s="472">
        <v>0.37</v>
      </c>
      <c r="H37" s="114"/>
    </row>
    <row r="38" spans="2:10">
      <c r="B38" s="121">
        <v>19</v>
      </c>
      <c r="C38" s="462" t="s">
        <v>84</v>
      </c>
      <c r="D38" s="463">
        <v>8484</v>
      </c>
      <c r="E38" s="464">
        <v>0.26</v>
      </c>
      <c r="F38" s="465">
        <v>0.10199999999999999</v>
      </c>
      <c r="G38" s="472">
        <v>0.17699999999999999</v>
      </c>
      <c r="H38" s="114"/>
    </row>
    <row r="39" spans="2:10">
      <c r="B39" s="121">
        <v>45</v>
      </c>
      <c r="C39" s="462" t="s">
        <v>85</v>
      </c>
      <c r="D39" s="463">
        <v>37621</v>
      </c>
      <c r="E39" s="464">
        <v>0.39300000000000002</v>
      </c>
      <c r="F39" s="465">
        <v>0.20300000000000001</v>
      </c>
      <c r="G39" s="472">
        <v>0.28999999999999998</v>
      </c>
      <c r="H39" s="114"/>
    </row>
    <row r="40" spans="2:10" s="126" customFormat="1">
      <c r="B40" s="121"/>
      <c r="C40" s="466" t="s">
        <v>80</v>
      </c>
      <c r="D40" s="467">
        <v>124006</v>
      </c>
      <c r="E40" s="468">
        <v>0.39500000000000002</v>
      </c>
      <c r="F40" s="469">
        <v>0.22500000000000001</v>
      </c>
      <c r="G40" s="471">
        <v>0.30399999999999999</v>
      </c>
      <c r="H40" s="125"/>
      <c r="J40" s="118"/>
    </row>
    <row r="41" spans="2:10">
      <c r="B41" s="121">
        <v>8</v>
      </c>
      <c r="C41" s="462" t="s">
        <v>87</v>
      </c>
      <c r="D41" s="463">
        <v>171681</v>
      </c>
      <c r="E41" s="464">
        <v>0.17100000000000001</v>
      </c>
      <c r="F41" s="465">
        <v>7.0000000000000007E-2</v>
      </c>
      <c r="G41" s="472">
        <v>0.127</v>
      </c>
      <c r="H41" s="114"/>
    </row>
    <row r="42" spans="2:10">
      <c r="B42" s="121">
        <v>17</v>
      </c>
      <c r="C42" s="462" t="s">
        <v>207</v>
      </c>
      <c r="D42" s="463">
        <v>24376</v>
      </c>
      <c r="E42" s="464">
        <v>0.183</v>
      </c>
      <c r="F42" s="465">
        <v>8.8999999999999996E-2</v>
      </c>
      <c r="G42" s="472">
        <v>0.14099999999999999</v>
      </c>
      <c r="H42" s="114"/>
    </row>
    <row r="43" spans="2:10">
      <c r="B43" s="121">
        <v>25</v>
      </c>
      <c r="C43" s="462" t="s">
        <v>204</v>
      </c>
      <c r="D43" s="463">
        <v>19138</v>
      </c>
      <c r="E43" s="464">
        <v>0.24099999999999999</v>
      </c>
      <c r="F43" s="465">
        <v>0.112</v>
      </c>
      <c r="G43" s="472">
        <v>0.182</v>
      </c>
      <c r="H43" s="114"/>
    </row>
    <row r="44" spans="2:10">
      <c r="B44" s="121">
        <v>43</v>
      </c>
      <c r="C44" s="462" t="s">
        <v>88</v>
      </c>
      <c r="D44" s="463">
        <v>30791</v>
      </c>
      <c r="E44" s="464">
        <v>0.223</v>
      </c>
      <c r="F44" s="465">
        <v>0.1</v>
      </c>
      <c r="G44" s="472">
        <v>0.16500000000000001</v>
      </c>
      <c r="H44" s="114"/>
    </row>
    <row r="45" spans="2:10" s="126" customFormat="1">
      <c r="B45" s="121"/>
      <c r="C45" s="466" t="s">
        <v>86</v>
      </c>
      <c r="D45" s="467">
        <v>245986</v>
      </c>
      <c r="E45" s="468">
        <v>0.18099999999999999</v>
      </c>
      <c r="F45" s="469">
        <v>7.6999999999999999E-2</v>
      </c>
      <c r="G45" s="471">
        <v>0.13500000000000001</v>
      </c>
      <c r="H45" s="125"/>
      <c r="J45" s="118"/>
    </row>
    <row r="46" spans="2:10">
      <c r="B46" s="121">
        <v>3</v>
      </c>
      <c r="C46" s="462" t="s">
        <v>199</v>
      </c>
      <c r="D46" s="463">
        <v>89193</v>
      </c>
      <c r="E46" s="464">
        <v>0.31</v>
      </c>
      <c r="F46" s="465">
        <v>0.187</v>
      </c>
      <c r="G46" s="472">
        <v>0.252</v>
      </c>
      <c r="H46" s="114"/>
    </row>
    <row r="47" spans="2:10">
      <c r="B47" s="121">
        <v>12</v>
      </c>
      <c r="C47" s="462" t="s">
        <v>206</v>
      </c>
      <c r="D47" s="463">
        <v>29348</v>
      </c>
      <c r="E47" s="464">
        <v>0.27300000000000002</v>
      </c>
      <c r="F47" s="465">
        <v>0.128</v>
      </c>
      <c r="G47" s="472">
        <v>0.20499999999999999</v>
      </c>
      <c r="H47" s="114"/>
    </row>
    <row r="48" spans="2:10">
      <c r="B48" s="121">
        <v>46</v>
      </c>
      <c r="C48" s="462" t="s">
        <v>90</v>
      </c>
      <c r="D48" s="463">
        <v>124036</v>
      </c>
      <c r="E48" s="464">
        <v>0.28399999999999997</v>
      </c>
      <c r="F48" s="465">
        <v>0.13500000000000001</v>
      </c>
      <c r="G48" s="472">
        <v>0.214</v>
      </c>
      <c r="H48" s="114"/>
    </row>
    <row r="49" spans="2:10" s="126" customFormat="1">
      <c r="B49" s="121"/>
      <c r="C49" s="466" t="s">
        <v>89</v>
      </c>
      <c r="D49" s="467">
        <v>242577</v>
      </c>
      <c r="E49" s="468">
        <v>0.29099999999999998</v>
      </c>
      <c r="F49" s="469">
        <v>0.151</v>
      </c>
      <c r="G49" s="471">
        <v>0.22500000000000001</v>
      </c>
      <c r="H49" s="125"/>
      <c r="J49" s="118"/>
    </row>
    <row r="50" spans="2:10">
      <c r="B50" s="121">
        <v>6</v>
      </c>
      <c r="C50" s="462" t="s">
        <v>92</v>
      </c>
      <c r="D50" s="463">
        <v>57048</v>
      </c>
      <c r="E50" s="464">
        <v>0.45300000000000001</v>
      </c>
      <c r="F50" s="465">
        <v>0.33300000000000002</v>
      </c>
      <c r="G50" s="472">
        <v>0.39</v>
      </c>
      <c r="H50" s="114"/>
    </row>
    <row r="51" spans="2:10">
      <c r="B51" s="121">
        <v>10</v>
      </c>
      <c r="C51" s="462" t="s">
        <v>93</v>
      </c>
      <c r="D51" s="463">
        <v>34385</v>
      </c>
      <c r="E51" s="464">
        <v>0.40400000000000003</v>
      </c>
      <c r="F51" s="465">
        <v>0.27200000000000002</v>
      </c>
      <c r="G51" s="472">
        <v>0.33800000000000002</v>
      </c>
      <c r="H51" s="114"/>
    </row>
    <row r="52" spans="2:10" s="126" customFormat="1">
      <c r="B52" s="121"/>
      <c r="C52" s="466" t="s">
        <v>91</v>
      </c>
      <c r="D52" s="467">
        <v>91433</v>
      </c>
      <c r="E52" s="468">
        <v>0.432</v>
      </c>
      <c r="F52" s="469">
        <v>0.309</v>
      </c>
      <c r="G52" s="471">
        <v>0.36899999999999999</v>
      </c>
      <c r="H52" s="125"/>
      <c r="J52" s="118"/>
    </row>
    <row r="53" spans="2:10">
      <c r="B53" s="121">
        <v>15</v>
      </c>
      <c r="C53" s="462" t="s">
        <v>198</v>
      </c>
      <c r="D53" s="463">
        <v>74394</v>
      </c>
      <c r="E53" s="464">
        <v>0.312</v>
      </c>
      <c r="F53" s="465">
        <v>0.151</v>
      </c>
      <c r="G53" s="472">
        <v>0.23799999999999999</v>
      </c>
      <c r="H53" s="114"/>
    </row>
    <row r="54" spans="2:10">
      <c r="B54" s="121">
        <v>27</v>
      </c>
      <c r="C54" s="462" t="s">
        <v>95</v>
      </c>
      <c r="D54" s="463">
        <v>31434</v>
      </c>
      <c r="E54" s="464">
        <v>0.32300000000000001</v>
      </c>
      <c r="F54" s="465">
        <v>0.22500000000000001</v>
      </c>
      <c r="G54" s="472">
        <v>0.27900000000000003</v>
      </c>
      <c r="H54" s="114"/>
    </row>
    <row r="55" spans="2:10">
      <c r="B55" s="121">
        <v>32</v>
      </c>
      <c r="C55" s="462" t="s">
        <v>205</v>
      </c>
      <c r="D55" s="463">
        <v>32648</v>
      </c>
      <c r="E55" s="464">
        <v>0.36199999999999999</v>
      </c>
      <c r="F55" s="465">
        <v>0.221</v>
      </c>
      <c r="G55" s="472">
        <v>0.29799999999999999</v>
      </c>
      <c r="H55" s="114"/>
    </row>
    <row r="56" spans="2:10">
      <c r="B56" s="121">
        <v>36</v>
      </c>
      <c r="C56" s="462" t="s">
        <v>96</v>
      </c>
      <c r="D56" s="463">
        <v>58212</v>
      </c>
      <c r="E56" s="464">
        <v>0.30399999999999999</v>
      </c>
      <c r="F56" s="465">
        <v>0.14099999999999999</v>
      </c>
      <c r="G56" s="472">
        <v>0.22800000000000001</v>
      </c>
      <c r="H56" s="114"/>
    </row>
    <row r="57" spans="2:10" s="126" customFormat="1">
      <c r="B57" s="121"/>
      <c r="C57" s="466" t="s">
        <v>94</v>
      </c>
      <c r="D57" s="467">
        <v>196688</v>
      </c>
      <c r="E57" s="468">
        <v>0.318</v>
      </c>
      <c r="F57" s="469">
        <v>0.16800000000000001</v>
      </c>
      <c r="G57" s="471">
        <v>0.249</v>
      </c>
      <c r="H57" s="125"/>
      <c r="I57" s="412"/>
      <c r="J57" s="118"/>
    </row>
    <row r="58" spans="2:10" s="126" customFormat="1">
      <c r="B58" s="121">
        <v>28</v>
      </c>
      <c r="C58" s="466" t="s">
        <v>97</v>
      </c>
      <c r="D58" s="467">
        <v>177399</v>
      </c>
      <c r="E58" s="468">
        <v>0.19</v>
      </c>
      <c r="F58" s="469">
        <v>7.3999999999999996E-2</v>
      </c>
      <c r="G58" s="471">
        <v>0.13700000000000001</v>
      </c>
      <c r="H58" s="125"/>
      <c r="J58" s="118"/>
    </row>
    <row r="59" spans="2:10" s="126" customFormat="1">
      <c r="B59" s="121">
        <v>30</v>
      </c>
      <c r="C59" s="466" t="s">
        <v>98</v>
      </c>
      <c r="D59" s="467">
        <v>70425</v>
      </c>
      <c r="E59" s="468">
        <v>0.33300000000000002</v>
      </c>
      <c r="F59" s="469">
        <v>0.18099999999999999</v>
      </c>
      <c r="G59" s="471">
        <v>0.25900000000000001</v>
      </c>
      <c r="H59" s="125"/>
      <c r="J59" s="118"/>
    </row>
    <row r="60" spans="2:10" s="126" customFormat="1">
      <c r="B60" s="121">
        <v>31</v>
      </c>
      <c r="C60" s="466" t="s">
        <v>99</v>
      </c>
      <c r="D60" s="467">
        <v>20265</v>
      </c>
      <c r="E60" s="468">
        <v>0.19900000000000001</v>
      </c>
      <c r="F60" s="469">
        <v>6.9000000000000006E-2</v>
      </c>
      <c r="G60" s="471">
        <v>0.13600000000000001</v>
      </c>
      <c r="H60" s="125"/>
      <c r="J60" s="118"/>
    </row>
    <row r="61" spans="2:10">
      <c r="B61" s="121">
        <v>1</v>
      </c>
      <c r="C61" s="462" t="s">
        <v>200</v>
      </c>
      <c r="D61" s="463">
        <v>7977</v>
      </c>
      <c r="E61" s="464">
        <v>0.13900000000000001</v>
      </c>
      <c r="F61" s="465">
        <v>4.4999999999999998E-2</v>
      </c>
      <c r="G61" s="472">
        <v>9.4E-2</v>
      </c>
      <c r="H61" s="114"/>
    </row>
    <row r="62" spans="2:10">
      <c r="B62" s="121">
        <v>20</v>
      </c>
      <c r="C62" s="462" t="s">
        <v>202</v>
      </c>
      <c r="D62" s="463">
        <v>17517</v>
      </c>
      <c r="E62" s="464">
        <v>0.13</v>
      </c>
      <c r="F62" s="465">
        <v>4.1000000000000002E-2</v>
      </c>
      <c r="G62" s="472">
        <v>8.7999999999999995E-2</v>
      </c>
      <c r="H62" s="114"/>
    </row>
    <row r="63" spans="2:10">
      <c r="B63" s="121">
        <v>48</v>
      </c>
      <c r="C63" s="462" t="s">
        <v>201</v>
      </c>
      <c r="D63" s="463">
        <v>32683</v>
      </c>
      <c r="E63" s="464">
        <v>0.155</v>
      </c>
      <c r="F63" s="465">
        <v>5.3999999999999999E-2</v>
      </c>
      <c r="G63" s="472">
        <v>0.107</v>
      </c>
      <c r="H63" s="114"/>
    </row>
    <row r="64" spans="2:10" s="126" customFormat="1">
      <c r="B64" s="121">
        <v>16</v>
      </c>
      <c r="C64" s="466" t="s">
        <v>154</v>
      </c>
      <c r="D64" s="467">
        <v>58177</v>
      </c>
      <c r="E64" s="468">
        <v>0.14399999999999999</v>
      </c>
      <c r="F64" s="469">
        <v>4.8000000000000001E-2</v>
      </c>
      <c r="G64" s="471">
        <v>9.9000000000000005E-2</v>
      </c>
      <c r="H64" s="125"/>
      <c r="J64" s="118"/>
    </row>
    <row r="65" spans="2:10" s="126" customFormat="1">
      <c r="B65" s="121">
        <v>26</v>
      </c>
      <c r="C65" s="466" t="s">
        <v>150</v>
      </c>
      <c r="D65" s="467">
        <v>14163</v>
      </c>
      <c r="E65" s="468">
        <v>0.255</v>
      </c>
      <c r="F65" s="469">
        <v>0.113</v>
      </c>
      <c r="G65" s="471">
        <v>0.186</v>
      </c>
      <c r="H65" s="125"/>
      <c r="J65" s="118"/>
    </row>
    <row r="66" spans="2:10">
      <c r="B66" s="121">
        <v>51</v>
      </c>
      <c r="C66" s="462" t="s">
        <v>102</v>
      </c>
      <c r="D66" s="463">
        <v>2033</v>
      </c>
      <c r="E66" s="464">
        <v>0.26600000000000001</v>
      </c>
      <c r="F66" s="465">
        <v>0.155</v>
      </c>
      <c r="G66" s="472">
        <v>0.21299999999999999</v>
      </c>
      <c r="H66" s="114"/>
    </row>
    <row r="67" spans="2:10">
      <c r="B67" s="121">
        <v>52</v>
      </c>
      <c r="C67" s="462" t="s">
        <v>103</v>
      </c>
      <c r="D67" s="463">
        <v>2346</v>
      </c>
      <c r="E67" s="464">
        <v>0.29699999999999999</v>
      </c>
      <c r="F67" s="465">
        <v>0.21099999999999999</v>
      </c>
      <c r="G67" s="472">
        <v>0.254</v>
      </c>
      <c r="H67" s="114"/>
    </row>
    <row r="68" spans="2:10" ht="18.600000000000001" customHeight="1">
      <c r="B68" s="268"/>
      <c r="C68" s="473" t="s">
        <v>45</v>
      </c>
      <c r="D68" s="474">
        <f>'Pensiones - mínimos'!$C$14</f>
        <v>2110851</v>
      </c>
      <c r="E68" s="468">
        <f>'Pensiones - mínimos'!E14</f>
        <v>0.25900000000000001</v>
      </c>
      <c r="F68" s="469">
        <f>'Pensiones - mínimos'!F14</f>
        <v>0.13700000000000001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  <row r="72" spans="2:10">
      <c r="E72" s="115"/>
      <c r="F72" s="115"/>
      <c r="G72" s="115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L60" sqref="L60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1" t="s">
        <v>180</v>
      </c>
      <c r="C2" s="571"/>
      <c r="D2" s="571"/>
      <c r="E2" s="571"/>
      <c r="F2" s="571"/>
      <c r="G2" s="571"/>
      <c r="H2" s="571"/>
      <c r="I2" s="571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4" t="s">
        <v>225</v>
      </c>
      <c r="C5" s="585"/>
      <c r="D5" s="585"/>
      <c r="E5" s="585"/>
      <c r="F5" s="585"/>
      <c r="G5" s="585"/>
      <c r="H5" s="585"/>
      <c r="I5" s="586"/>
    </row>
    <row r="6" spans="1:226" ht="2.4500000000000002" customHeight="1">
      <c r="A6" s="217"/>
      <c r="B6" s="587"/>
      <c r="C6" s="588"/>
      <c r="D6" s="588"/>
      <c r="E6" s="588"/>
      <c r="F6" s="588"/>
      <c r="G6" s="588"/>
      <c r="H6" s="588"/>
      <c r="I6" s="589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266821</v>
      </c>
      <c r="E9" s="96">
        <v>84</v>
      </c>
      <c r="F9" s="96">
        <v>46440</v>
      </c>
      <c r="G9" s="96">
        <v>128671</v>
      </c>
      <c r="H9" s="96">
        <v>60203</v>
      </c>
      <c r="I9" s="96">
        <v>31506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18545</v>
      </c>
      <c r="E10" s="99">
        <v>84</v>
      </c>
      <c r="F10" s="99">
        <v>3351</v>
      </c>
      <c r="G10" s="99">
        <v>8467</v>
      </c>
      <c r="H10" s="99">
        <v>4383</v>
      </c>
      <c r="I10" s="99">
        <v>2343</v>
      </c>
    </row>
    <row r="11" spans="1:226" s="101" customFormat="1" ht="18" customHeight="1">
      <c r="B11" s="94">
        <v>11</v>
      </c>
      <c r="C11" s="98" t="s">
        <v>54</v>
      </c>
      <c r="D11" s="99">
        <v>32757</v>
      </c>
      <c r="E11" s="99">
        <v>84</v>
      </c>
      <c r="F11" s="99">
        <v>6471</v>
      </c>
      <c r="G11" s="99">
        <v>14704</v>
      </c>
      <c r="H11" s="99">
        <v>7048</v>
      </c>
      <c r="I11" s="99">
        <v>4534</v>
      </c>
    </row>
    <row r="12" spans="1:226" s="101" customFormat="1" ht="18" customHeight="1">
      <c r="B12" s="94">
        <v>14</v>
      </c>
      <c r="C12" s="98" t="s">
        <v>55</v>
      </c>
      <c r="D12" s="99">
        <v>32728</v>
      </c>
      <c r="E12" s="99">
        <v>85</v>
      </c>
      <c r="F12" s="99">
        <v>4760</v>
      </c>
      <c r="G12" s="99">
        <v>16914</v>
      </c>
      <c r="H12" s="99">
        <v>7467</v>
      </c>
      <c r="I12" s="99">
        <v>3587</v>
      </c>
    </row>
    <row r="13" spans="1:226" s="101" customFormat="1" ht="18" customHeight="1">
      <c r="B13" s="94">
        <v>18</v>
      </c>
      <c r="C13" s="98" t="s">
        <v>56</v>
      </c>
      <c r="D13" s="99">
        <v>31263</v>
      </c>
      <c r="E13" s="99">
        <v>85</v>
      </c>
      <c r="F13" s="99">
        <v>5330</v>
      </c>
      <c r="G13" s="99">
        <v>14781</v>
      </c>
      <c r="H13" s="99">
        <v>7263</v>
      </c>
      <c r="I13" s="99">
        <v>3889</v>
      </c>
    </row>
    <row r="14" spans="1:226" s="101" customFormat="1" ht="18" customHeight="1">
      <c r="B14" s="94">
        <v>21</v>
      </c>
      <c r="C14" s="98" t="s">
        <v>57</v>
      </c>
      <c r="D14" s="99">
        <v>17849</v>
      </c>
      <c r="E14" s="99">
        <v>83</v>
      </c>
      <c r="F14" s="99">
        <v>3101</v>
      </c>
      <c r="G14" s="99">
        <v>8819</v>
      </c>
      <c r="H14" s="99">
        <v>4000</v>
      </c>
      <c r="I14" s="99">
        <v>1929</v>
      </c>
    </row>
    <row r="15" spans="1:226" s="101" customFormat="1" ht="18" customHeight="1">
      <c r="B15" s="94">
        <v>23</v>
      </c>
      <c r="C15" s="98" t="s">
        <v>58</v>
      </c>
      <c r="D15" s="99">
        <v>25333</v>
      </c>
      <c r="E15" s="99">
        <v>86</v>
      </c>
      <c r="F15" s="99">
        <v>3721</v>
      </c>
      <c r="G15" s="99">
        <v>12422</v>
      </c>
      <c r="H15" s="99">
        <v>6064</v>
      </c>
      <c r="I15" s="99">
        <v>3126</v>
      </c>
    </row>
    <row r="16" spans="1:226" s="101" customFormat="1" ht="18" customHeight="1">
      <c r="B16" s="94">
        <v>29</v>
      </c>
      <c r="C16" s="98" t="s">
        <v>59</v>
      </c>
      <c r="D16" s="99">
        <v>45854</v>
      </c>
      <c r="E16" s="99">
        <v>82</v>
      </c>
      <c r="F16" s="99">
        <v>8510</v>
      </c>
      <c r="G16" s="99">
        <v>22330</v>
      </c>
      <c r="H16" s="99">
        <v>10120</v>
      </c>
      <c r="I16" s="99">
        <v>4894</v>
      </c>
    </row>
    <row r="17" spans="1:428" s="101" customFormat="1" ht="18" customHeight="1">
      <c r="B17" s="94">
        <v>41</v>
      </c>
      <c r="C17" s="98" t="s">
        <v>60</v>
      </c>
      <c r="D17" s="99">
        <v>62492</v>
      </c>
      <c r="E17" s="99">
        <v>84</v>
      </c>
      <c r="F17" s="99">
        <v>11196</v>
      </c>
      <c r="G17" s="99">
        <v>30234</v>
      </c>
      <c r="H17" s="99">
        <v>13858</v>
      </c>
      <c r="I17" s="99">
        <v>7204</v>
      </c>
    </row>
    <row r="18" spans="1:428" s="102" customFormat="1" ht="18" customHeight="1">
      <c r="A18" s="8"/>
      <c r="B18" s="94"/>
      <c r="C18" s="95" t="s">
        <v>61</v>
      </c>
      <c r="D18" s="96">
        <v>44851</v>
      </c>
      <c r="E18" s="96">
        <v>73</v>
      </c>
      <c r="F18" s="96">
        <v>12049</v>
      </c>
      <c r="G18" s="96">
        <v>24004</v>
      </c>
      <c r="H18" s="96">
        <v>6322</v>
      </c>
      <c r="I18" s="96">
        <v>2476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8108</v>
      </c>
      <c r="E19" s="99">
        <v>73</v>
      </c>
      <c r="F19" s="99">
        <v>2109</v>
      </c>
      <c r="G19" s="99">
        <v>4373</v>
      </c>
      <c r="H19" s="99">
        <v>1194</v>
      </c>
      <c r="I19" s="99">
        <v>432</v>
      </c>
    </row>
    <row r="20" spans="1:428" s="101" customFormat="1" ht="18" customHeight="1">
      <c r="B20" s="94">
        <v>40</v>
      </c>
      <c r="C20" s="98" t="s">
        <v>63</v>
      </c>
      <c r="D20" s="99">
        <v>5312</v>
      </c>
      <c r="E20" s="99">
        <v>76</v>
      </c>
      <c r="F20" s="99">
        <v>1155</v>
      </c>
      <c r="G20" s="99">
        <v>3020</v>
      </c>
      <c r="H20" s="99">
        <v>827</v>
      </c>
      <c r="I20" s="99">
        <v>310</v>
      </c>
    </row>
    <row r="21" spans="1:428" s="101" customFormat="1" ht="18" customHeight="1">
      <c r="B21" s="94">
        <v>50</v>
      </c>
      <c r="C21" s="101" t="s">
        <v>64</v>
      </c>
      <c r="D21" s="103">
        <v>31431</v>
      </c>
      <c r="E21" s="103">
        <v>72</v>
      </c>
      <c r="F21" s="103">
        <v>8785</v>
      </c>
      <c r="G21" s="103">
        <v>16611</v>
      </c>
      <c r="H21" s="103">
        <v>4301</v>
      </c>
      <c r="I21" s="103">
        <v>1734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38350</v>
      </c>
      <c r="E22" s="96">
        <v>68</v>
      </c>
      <c r="F22" s="96">
        <v>14359</v>
      </c>
      <c r="G22" s="96">
        <v>17184</v>
      </c>
      <c r="H22" s="96">
        <v>4752</v>
      </c>
      <c r="I22" s="96">
        <v>2054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27715</v>
      </c>
      <c r="E23" s="96">
        <v>76</v>
      </c>
      <c r="F23" s="96">
        <v>6926</v>
      </c>
      <c r="G23" s="96">
        <v>13901</v>
      </c>
      <c r="H23" s="96">
        <v>4827</v>
      </c>
      <c r="I23" s="96">
        <v>2061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54427</v>
      </c>
      <c r="E24" s="96">
        <v>80</v>
      </c>
      <c r="F24" s="96">
        <v>13939</v>
      </c>
      <c r="G24" s="96">
        <v>23549</v>
      </c>
      <c r="H24" s="96">
        <v>10486</v>
      </c>
      <c r="I24" s="96">
        <v>6453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27572</v>
      </c>
      <c r="E25" s="99">
        <v>80</v>
      </c>
      <c r="F25" s="99">
        <v>7212</v>
      </c>
      <c r="G25" s="99">
        <v>11508</v>
      </c>
      <c r="H25" s="99">
        <v>5307</v>
      </c>
      <c r="I25" s="99">
        <v>3545</v>
      </c>
    </row>
    <row r="26" spans="1:428" s="101" customFormat="1" ht="18" customHeight="1">
      <c r="B26" s="94">
        <v>38</v>
      </c>
      <c r="C26" s="98" t="s">
        <v>68</v>
      </c>
      <c r="D26" s="99">
        <v>26855</v>
      </c>
      <c r="E26" s="99">
        <v>79</v>
      </c>
      <c r="F26" s="99">
        <v>6727</v>
      </c>
      <c r="G26" s="99">
        <v>12041</v>
      </c>
      <c r="H26" s="99">
        <v>5179</v>
      </c>
      <c r="I26" s="99">
        <v>2908</v>
      </c>
    </row>
    <row r="27" spans="1:428" s="101" customFormat="1" ht="18" customHeight="1">
      <c r="B27" s="94">
        <v>39</v>
      </c>
      <c r="C27" s="95" t="s">
        <v>69</v>
      </c>
      <c r="D27" s="96">
        <v>21336</v>
      </c>
      <c r="E27" s="96">
        <v>74</v>
      </c>
      <c r="F27" s="96">
        <v>6136</v>
      </c>
      <c r="G27" s="96">
        <v>10343</v>
      </c>
      <c r="H27" s="96">
        <v>3298</v>
      </c>
      <c r="I27" s="96">
        <v>1559</v>
      </c>
    </row>
    <row r="28" spans="1:428" s="97" customFormat="1" ht="18" customHeight="1">
      <c r="A28" s="8"/>
      <c r="B28" s="94"/>
      <c r="C28" s="95" t="s">
        <v>70</v>
      </c>
      <c r="D28" s="96">
        <v>91393</v>
      </c>
      <c r="E28" s="96">
        <v>77</v>
      </c>
      <c r="F28" s="96">
        <v>22631</v>
      </c>
      <c r="G28" s="96">
        <v>46279</v>
      </c>
      <c r="H28" s="96">
        <v>14846</v>
      </c>
      <c r="I28" s="96">
        <v>7637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6125</v>
      </c>
      <c r="E29" s="99">
        <v>80</v>
      </c>
      <c r="F29" s="99">
        <v>1256</v>
      </c>
      <c r="G29" s="99">
        <v>3098</v>
      </c>
      <c r="H29" s="99">
        <v>1184</v>
      </c>
      <c r="I29" s="99">
        <v>587</v>
      </c>
    </row>
    <row r="30" spans="1:428" s="101" customFormat="1" ht="18" customHeight="1">
      <c r="B30" s="94">
        <v>9</v>
      </c>
      <c r="C30" s="98" t="s">
        <v>72</v>
      </c>
      <c r="D30" s="99">
        <v>13204</v>
      </c>
      <c r="E30" s="99">
        <v>77</v>
      </c>
      <c r="F30" s="99">
        <v>3047</v>
      </c>
      <c r="G30" s="99">
        <v>6824</v>
      </c>
      <c r="H30" s="99">
        <v>2181</v>
      </c>
      <c r="I30" s="99">
        <v>1152</v>
      </c>
    </row>
    <row r="31" spans="1:428" s="101" customFormat="1" ht="18" customHeight="1">
      <c r="B31" s="94">
        <v>24</v>
      </c>
      <c r="C31" s="98" t="s">
        <v>73</v>
      </c>
      <c r="D31" s="99">
        <v>17988</v>
      </c>
      <c r="E31" s="99">
        <v>73</v>
      </c>
      <c r="F31" s="99">
        <v>5186</v>
      </c>
      <c r="G31" s="99">
        <v>8794</v>
      </c>
      <c r="H31" s="99">
        <v>2670</v>
      </c>
      <c r="I31" s="99">
        <v>1338</v>
      </c>
    </row>
    <row r="32" spans="1:428" s="101" customFormat="1" ht="18" customHeight="1">
      <c r="B32" s="94">
        <v>34</v>
      </c>
      <c r="C32" s="101" t="s">
        <v>74</v>
      </c>
      <c r="D32" s="103">
        <v>6664</v>
      </c>
      <c r="E32" s="103">
        <v>76</v>
      </c>
      <c r="F32" s="103">
        <v>1708</v>
      </c>
      <c r="G32" s="103">
        <v>3326</v>
      </c>
      <c r="H32" s="103">
        <v>1062</v>
      </c>
      <c r="I32" s="103">
        <v>568</v>
      </c>
    </row>
    <row r="33" spans="1:226" s="101" customFormat="1" ht="18" customHeight="1">
      <c r="B33" s="94">
        <v>37</v>
      </c>
      <c r="C33" s="101" t="s">
        <v>75</v>
      </c>
      <c r="D33" s="103">
        <v>12635</v>
      </c>
      <c r="E33" s="103">
        <v>76</v>
      </c>
      <c r="F33" s="103">
        <v>3116</v>
      </c>
      <c r="G33" s="103">
        <v>6437</v>
      </c>
      <c r="H33" s="103">
        <v>1974</v>
      </c>
      <c r="I33" s="103">
        <v>1108</v>
      </c>
    </row>
    <row r="34" spans="1:226" s="101" customFormat="1" ht="18" customHeight="1">
      <c r="B34" s="94">
        <v>40</v>
      </c>
      <c r="C34" s="98" t="s">
        <v>76</v>
      </c>
      <c r="D34" s="99">
        <v>5754</v>
      </c>
      <c r="E34" s="99">
        <v>81</v>
      </c>
      <c r="F34" s="99">
        <v>1010</v>
      </c>
      <c r="G34" s="99">
        <v>3053</v>
      </c>
      <c r="H34" s="99">
        <v>1152</v>
      </c>
      <c r="I34" s="99">
        <v>539</v>
      </c>
    </row>
    <row r="35" spans="1:226" s="101" customFormat="1" ht="18" customHeight="1">
      <c r="B35" s="94">
        <v>42</v>
      </c>
      <c r="C35" s="98" t="s">
        <v>77</v>
      </c>
      <c r="D35" s="99">
        <v>3398</v>
      </c>
      <c r="E35" s="99">
        <v>79</v>
      </c>
      <c r="F35" s="99">
        <v>665</v>
      </c>
      <c r="G35" s="99">
        <v>1849</v>
      </c>
      <c r="H35" s="99">
        <v>576</v>
      </c>
      <c r="I35" s="99">
        <v>308</v>
      </c>
    </row>
    <row r="36" spans="1:226" s="101" customFormat="1" ht="18" customHeight="1">
      <c r="B36" s="94">
        <v>47</v>
      </c>
      <c r="C36" s="98" t="s">
        <v>78</v>
      </c>
      <c r="D36" s="99">
        <v>18669</v>
      </c>
      <c r="E36" s="99">
        <v>75</v>
      </c>
      <c r="F36" s="99">
        <v>4935</v>
      </c>
      <c r="G36" s="99">
        <v>9491</v>
      </c>
      <c r="H36" s="99">
        <v>2829</v>
      </c>
      <c r="I36" s="99">
        <v>1414</v>
      </c>
    </row>
    <row r="37" spans="1:226" s="101" customFormat="1" ht="18" customHeight="1">
      <c r="B37" s="94">
        <v>49</v>
      </c>
      <c r="C37" s="98" t="s">
        <v>79</v>
      </c>
      <c r="D37" s="99">
        <v>6956</v>
      </c>
      <c r="E37" s="99">
        <v>77</v>
      </c>
      <c r="F37" s="99">
        <v>1708</v>
      </c>
      <c r="G37" s="99">
        <v>3407</v>
      </c>
      <c r="H37" s="99">
        <v>1218</v>
      </c>
      <c r="I37" s="99">
        <v>623</v>
      </c>
    </row>
    <row r="38" spans="1:226" s="97" customFormat="1" ht="18" customHeight="1">
      <c r="A38" s="8"/>
      <c r="B38" s="94"/>
      <c r="C38" s="95" t="s">
        <v>80</v>
      </c>
      <c r="D38" s="96">
        <v>63886</v>
      </c>
      <c r="E38" s="96">
        <v>81</v>
      </c>
      <c r="F38" s="96">
        <v>11557</v>
      </c>
      <c r="G38" s="96">
        <v>32447</v>
      </c>
      <c r="H38" s="96">
        <v>13480</v>
      </c>
      <c r="I38" s="96">
        <v>6402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12276</v>
      </c>
      <c r="E39" s="99">
        <v>83</v>
      </c>
      <c r="F39" s="99">
        <v>2197</v>
      </c>
      <c r="G39" s="99">
        <v>5995</v>
      </c>
      <c r="H39" s="99">
        <v>2662</v>
      </c>
      <c r="I39" s="99">
        <v>1422</v>
      </c>
    </row>
    <row r="40" spans="1:226" s="101" customFormat="1" ht="18" customHeight="1">
      <c r="B40" s="94">
        <v>13</v>
      </c>
      <c r="C40" s="98" t="s">
        <v>82</v>
      </c>
      <c r="D40" s="99">
        <v>16841</v>
      </c>
      <c r="E40" s="99">
        <v>83</v>
      </c>
      <c r="F40" s="99">
        <v>2863</v>
      </c>
      <c r="G40" s="99">
        <v>8486</v>
      </c>
      <c r="H40" s="99">
        <v>3694</v>
      </c>
      <c r="I40" s="99">
        <v>1798</v>
      </c>
    </row>
    <row r="41" spans="1:226" s="104" customFormat="1" ht="18" customHeight="1">
      <c r="B41" s="94">
        <v>16</v>
      </c>
      <c r="C41" s="101" t="s">
        <v>83</v>
      </c>
      <c r="D41" s="99">
        <v>7311</v>
      </c>
      <c r="E41" s="99">
        <v>82</v>
      </c>
      <c r="F41" s="99">
        <v>1183</v>
      </c>
      <c r="G41" s="99">
        <v>3907</v>
      </c>
      <c r="H41" s="99">
        <v>1549</v>
      </c>
      <c r="I41" s="99">
        <v>672</v>
      </c>
    </row>
    <row r="42" spans="1:226" s="101" customFormat="1" ht="18" customHeight="1">
      <c r="B42" s="94">
        <v>19</v>
      </c>
      <c r="C42" s="101" t="s">
        <v>84</v>
      </c>
      <c r="D42" s="103">
        <v>7265</v>
      </c>
      <c r="E42" s="103">
        <v>77</v>
      </c>
      <c r="F42" s="103">
        <v>1566</v>
      </c>
      <c r="G42" s="103">
        <v>3865</v>
      </c>
      <c r="H42" s="103">
        <v>1294</v>
      </c>
      <c r="I42" s="103">
        <v>540</v>
      </c>
    </row>
    <row r="43" spans="1:226" s="101" customFormat="1" ht="18" customHeight="1">
      <c r="B43" s="94">
        <v>45</v>
      </c>
      <c r="C43" s="98" t="s">
        <v>85</v>
      </c>
      <c r="D43" s="99">
        <v>20193</v>
      </c>
      <c r="E43" s="99">
        <v>81</v>
      </c>
      <c r="F43" s="99">
        <v>3748</v>
      </c>
      <c r="G43" s="99">
        <v>10194</v>
      </c>
      <c r="H43" s="99">
        <v>4281</v>
      </c>
      <c r="I43" s="99">
        <v>1970</v>
      </c>
    </row>
    <row r="44" spans="1:226" s="97" customFormat="1" ht="18" customHeight="1">
      <c r="A44" s="8"/>
      <c r="B44" s="94"/>
      <c r="C44" s="95" t="s">
        <v>86</v>
      </c>
      <c r="D44" s="96">
        <v>224549</v>
      </c>
      <c r="E44" s="96">
        <v>74</v>
      </c>
      <c r="F44" s="96">
        <v>58066</v>
      </c>
      <c r="G44" s="96">
        <v>117727</v>
      </c>
      <c r="H44" s="96">
        <v>34985</v>
      </c>
      <c r="I44" s="96">
        <v>13771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159863</v>
      </c>
      <c r="E45" s="103">
        <v>74</v>
      </c>
      <c r="F45" s="103">
        <v>41220</v>
      </c>
      <c r="G45" s="103">
        <v>84059</v>
      </c>
      <c r="H45" s="103">
        <v>24846</v>
      </c>
      <c r="I45" s="103">
        <v>9738</v>
      </c>
    </row>
    <row r="46" spans="1:226" s="101" customFormat="1" ht="18" customHeight="1">
      <c r="B46" s="94">
        <v>17</v>
      </c>
      <c r="C46" s="101" t="s">
        <v>207</v>
      </c>
      <c r="D46" s="103">
        <v>24586</v>
      </c>
      <c r="E46" s="103">
        <v>73</v>
      </c>
      <c r="F46" s="103">
        <v>6655</v>
      </c>
      <c r="G46" s="103">
        <v>12712</v>
      </c>
      <c r="H46" s="103">
        <v>3669</v>
      </c>
      <c r="I46" s="103">
        <v>1550</v>
      </c>
    </row>
    <row r="47" spans="1:226" s="104" customFormat="1" ht="18" customHeight="1">
      <c r="B47" s="94">
        <v>25</v>
      </c>
      <c r="C47" s="101" t="s">
        <v>204</v>
      </c>
      <c r="D47" s="99">
        <v>13576</v>
      </c>
      <c r="E47" s="99">
        <v>73</v>
      </c>
      <c r="F47" s="99">
        <v>3766</v>
      </c>
      <c r="G47" s="99">
        <v>6903</v>
      </c>
      <c r="H47" s="99">
        <v>2103</v>
      </c>
      <c r="I47" s="99">
        <v>804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26524</v>
      </c>
      <c r="E48" s="103">
        <v>75</v>
      </c>
      <c r="F48" s="103">
        <v>6425</v>
      </c>
      <c r="G48" s="103">
        <v>14053</v>
      </c>
      <c r="H48" s="103">
        <v>4367</v>
      </c>
      <c r="I48" s="103">
        <v>1679</v>
      </c>
    </row>
    <row r="49" spans="1:226" s="97" customFormat="1" ht="18" customHeight="1">
      <c r="A49" s="8"/>
      <c r="B49" s="94"/>
      <c r="C49" s="95" t="s">
        <v>89</v>
      </c>
      <c r="D49" s="96">
        <v>152612</v>
      </c>
      <c r="E49" s="96">
        <v>75</v>
      </c>
      <c r="F49" s="96">
        <v>36009</v>
      </c>
      <c r="G49" s="96">
        <v>79893</v>
      </c>
      <c r="H49" s="96">
        <v>25815</v>
      </c>
      <c r="I49" s="96">
        <v>10894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52489</v>
      </c>
      <c r="E50" s="103">
        <v>77</v>
      </c>
      <c r="F50" s="103">
        <v>11501</v>
      </c>
      <c r="G50" s="103">
        <v>26498</v>
      </c>
      <c r="H50" s="103">
        <v>9983</v>
      </c>
      <c r="I50" s="103">
        <v>4507</v>
      </c>
    </row>
    <row r="51" spans="1:226" s="101" customFormat="1" ht="18" customHeight="1">
      <c r="B51" s="94">
        <v>12</v>
      </c>
      <c r="C51" s="101" t="s">
        <v>206</v>
      </c>
      <c r="D51" s="103">
        <v>21091</v>
      </c>
      <c r="E51" s="103">
        <v>73</v>
      </c>
      <c r="F51" s="103">
        <v>5162</v>
      </c>
      <c r="G51" s="103">
        <v>11598</v>
      </c>
      <c r="H51" s="103">
        <v>3095</v>
      </c>
      <c r="I51" s="103">
        <v>1235</v>
      </c>
    </row>
    <row r="52" spans="1:226" s="101" customFormat="1" ht="18" customHeight="1">
      <c r="B52" s="94">
        <v>46</v>
      </c>
      <c r="C52" s="101" t="s">
        <v>90</v>
      </c>
      <c r="D52" s="103">
        <v>79032</v>
      </c>
      <c r="E52" s="103">
        <v>75</v>
      </c>
      <c r="F52" s="103">
        <v>19346</v>
      </c>
      <c r="G52" s="103">
        <v>41797</v>
      </c>
      <c r="H52" s="103">
        <v>12737</v>
      </c>
      <c r="I52" s="103">
        <v>5152</v>
      </c>
    </row>
    <row r="53" spans="1:226" s="97" customFormat="1" ht="18" customHeight="1">
      <c r="A53" s="8"/>
      <c r="B53" s="94"/>
      <c r="C53" s="95" t="s">
        <v>91</v>
      </c>
      <c r="D53" s="96">
        <v>38060</v>
      </c>
      <c r="E53" s="96">
        <v>82</v>
      </c>
      <c r="F53" s="96">
        <v>7574</v>
      </c>
      <c r="G53" s="96">
        <v>18304</v>
      </c>
      <c r="H53" s="96">
        <v>7950</v>
      </c>
      <c r="I53" s="96">
        <v>4232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22016</v>
      </c>
      <c r="E54" s="103">
        <v>82</v>
      </c>
      <c r="F54" s="103">
        <v>4529</v>
      </c>
      <c r="G54" s="103">
        <v>10130</v>
      </c>
      <c r="H54" s="103">
        <v>4812</v>
      </c>
      <c r="I54" s="103">
        <v>2545</v>
      </c>
    </row>
    <row r="55" spans="1:226" s="101" customFormat="1" ht="18" customHeight="1">
      <c r="B55" s="94">
        <v>10</v>
      </c>
      <c r="C55" s="98" t="s">
        <v>93</v>
      </c>
      <c r="D55" s="99">
        <v>16044</v>
      </c>
      <c r="E55" s="99">
        <v>81</v>
      </c>
      <c r="F55" s="99">
        <v>3045</v>
      </c>
      <c r="G55" s="99">
        <v>8174</v>
      </c>
      <c r="H55" s="99">
        <v>3138</v>
      </c>
      <c r="I55" s="99">
        <v>1687</v>
      </c>
    </row>
    <row r="56" spans="1:226" s="97" customFormat="1" ht="18" customHeight="1">
      <c r="A56" s="8"/>
      <c r="B56" s="94"/>
      <c r="C56" s="95" t="s">
        <v>94</v>
      </c>
      <c r="D56" s="96">
        <v>107494</v>
      </c>
      <c r="E56" s="96">
        <v>70</v>
      </c>
      <c r="F56" s="96">
        <v>33556</v>
      </c>
      <c r="G56" s="96">
        <v>50472</v>
      </c>
      <c r="H56" s="96">
        <v>16266</v>
      </c>
      <c r="I56" s="96">
        <v>7200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41838</v>
      </c>
      <c r="E57" s="103">
        <v>70</v>
      </c>
      <c r="F57" s="103">
        <v>13518</v>
      </c>
      <c r="G57" s="103">
        <v>19601</v>
      </c>
      <c r="H57" s="103">
        <v>6035</v>
      </c>
      <c r="I57" s="103">
        <v>2684</v>
      </c>
    </row>
    <row r="58" spans="1:226" s="101" customFormat="1" ht="18" customHeight="1">
      <c r="B58" s="94">
        <v>27</v>
      </c>
      <c r="C58" s="101" t="s">
        <v>95</v>
      </c>
      <c r="D58" s="103">
        <v>15021</v>
      </c>
      <c r="E58" s="103">
        <v>68</v>
      </c>
      <c r="F58" s="103">
        <v>5669</v>
      </c>
      <c r="G58" s="103">
        <v>6642</v>
      </c>
      <c r="H58" s="103">
        <v>1897</v>
      </c>
      <c r="I58" s="103">
        <v>813</v>
      </c>
    </row>
    <row r="59" spans="1:226" s="101" customFormat="1" ht="18" customHeight="1">
      <c r="B59" s="94">
        <v>32</v>
      </c>
      <c r="C59" s="101" t="s">
        <v>205</v>
      </c>
      <c r="D59" s="103">
        <v>13705</v>
      </c>
      <c r="E59" s="103">
        <v>67</v>
      </c>
      <c r="F59" s="103">
        <v>4749</v>
      </c>
      <c r="G59" s="103">
        <v>6318</v>
      </c>
      <c r="H59" s="103">
        <v>1889</v>
      </c>
      <c r="I59" s="103">
        <v>749</v>
      </c>
    </row>
    <row r="60" spans="1:226" s="101" customFormat="1" ht="18" customHeight="1">
      <c r="B60" s="94">
        <v>36</v>
      </c>
      <c r="C60" s="106" t="s">
        <v>96</v>
      </c>
      <c r="D60" s="103">
        <v>36930</v>
      </c>
      <c r="E60" s="103">
        <v>75</v>
      </c>
      <c r="F60" s="103">
        <v>9620</v>
      </c>
      <c r="G60" s="103">
        <v>17911</v>
      </c>
      <c r="H60" s="103">
        <v>6445</v>
      </c>
      <c r="I60" s="103">
        <v>2954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177084</v>
      </c>
      <c r="E61" s="96">
        <v>76</v>
      </c>
      <c r="F61" s="96">
        <v>43347</v>
      </c>
      <c r="G61" s="96">
        <v>90544</v>
      </c>
      <c r="H61" s="96">
        <v>30027</v>
      </c>
      <c r="I61" s="96">
        <v>13166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40692</v>
      </c>
      <c r="E62" s="96">
        <v>85</v>
      </c>
      <c r="F62" s="96">
        <v>6970</v>
      </c>
      <c r="G62" s="96">
        <v>18785</v>
      </c>
      <c r="H62" s="96">
        <v>9556</v>
      </c>
      <c r="I62" s="96">
        <v>5381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21056</v>
      </c>
      <c r="E63" s="96">
        <v>76</v>
      </c>
      <c r="F63" s="96">
        <v>4820</v>
      </c>
      <c r="G63" s="96">
        <v>11258</v>
      </c>
      <c r="H63" s="96">
        <v>3361</v>
      </c>
      <c r="I63" s="96">
        <v>1617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78579</v>
      </c>
      <c r="E64" s="96">
        <v>72</v>
      </c>
      <c r="F64" s="96">
        <v>22649</v>
      </c>
      <c r="G64" s="96">
        <v>40758</v>
      </c>
      <c r="H64" s="96">
        <v>10609</v>
      </c>
      <c r="I64" s="96">
        <v>4563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12142</v>
      </c>
      <c r="E65" s="99">
        <v>72</v>
      </c>
      <c r="F65" s="99">
        <v>3344</v>
      </c>
      <c r="G65" s="99">
        <v>6511</v>
      </c>
      <c r="H65" s="99">
        <v>1578</v>
      </c>
      <c r="I65" s="99">
        <v>709</v>
      </c>
    </row>
    <row r="66" spans="1:226" s="101" customFormat="1" ht="18" customHeight="1">
      <c r="B66" s="94">
        <v>20</v>
      </c>
      <c r="C66" s="101" t="s">
        <v>202</v>
      </c>
      <c r="D66" s="99">
        <v>25267</v>
      </c>
      <c r="E66" s="99">
        <v>74</v>
      </c>
      <c r="F66" s="99">
        <v>6189</v>
      </c>
      <c r="G66" s="99">
        <v>13815</v>
      </c>
      <c r="H66" s="99">
        <v>3761</v>
      </c>
      <c r="I66" s="99">
        <v>1502</v>
      </c>
    </row>
    <row r="67" spans="1:226" s="101" customFormat="1" ht="18" customHeight="1">
      <c r="B67" s="94">
        <v>48</v>
      </c>
      <c r="C67" s="101" t="s">
        <v>201</v>
      </c>
      <c r="D67" s="99">
        <v>41170</v>
      </c>
      <c r="E67" s="99">
        <v>71</v>
      </c>
      <c r="F67" s="99">
        <v>13116</v>
      </c>
      <c r="G67" s="99">
        <v>20432</v>
      </c>
      <c r="H67" s="99">
        <v>5270</v>
      </c>
      <c r="I67" s="99">
        <v>2352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10960</v>
      </c>
      <c r="E68" s="96">
        <v>73</v>
      </c>
      <c r="F68" s="96">
        <v>2920</v>
      </c>
      <c r="G68" s="96">
        <v>5711</v>
      </c>
      <c r="H68" s="96">
        <v>1639</v>
      </c>
      <c r="I68" s="96">
        <v>690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1844</v>
      </c>
      <c r="E69" s="99">
        <v>89</v>
      </c>
      <c r="F69" s="99">
        <v>308</v>
      </c>
      <c r="G69" s="99">
        <v>797</v>
      </c>
      <c r="H69" s="99">
        <v>420</v>
      </c>
      <c r="I69" s="99">
        <v>319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1665</v>
      </c>
      <c r="E70" s="99">
        <v>93</v>
      </c>
      <c r="F70" s="99">
        <v>282</v>
      </c>
      <c r="G70" s="99">
        <v>596</v>
      </c>
      <c r="H70" s="99">
        <v>393</v>
      </c>
      <c r="I70" s="99">
        <v>394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1463374</v>
      </c>
      <c r="E71" s="265">
        <v>76.92</v>
      </c>
      <c r="F71" s="264">
        <v>350538</v>
      </c>
      <c r="G71" s="264">
        <v>731223</v>
      </c>
      <c r="H71" s="264">
        <v>259235</v>
      </c>
      <c r="I71" s="264">
        <v>122375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2" t="s">
        <v>210</v>
      </c>
      <c r="D74" s="443" t="s">
        <v>4</v>
      </c>
      <c r="E74" s="442" t="s">
        <v>3</v>
      </c>
      <c r="F74" s="441" t="s">
        <v>181</v>
      </c>
      <c r="G74" s="217"/>
      <c r="I74" s="108"/>
    </row>
    <row r="75" spans="1:226" ht="18" customHeight="1">
      <c r="B75" s="218"/>
      <c r="C75" s="582"/>
      <c r="D75" s="444">
        <v>1097463</v>
      </c>
      <c r="E75" s="445">
        <v>365911</v>
      </c>
      <c r="F75" s="267">
        <f>D75+E75</f>
        <v>1463374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3"/>
      <c r="D78" s="583"/>
      <c r="E78" s="583"/>
      <c r="F78" s="212"/>
      <c r="G78" s="212"/>
      <c r="H78" s="212"/>
    </row>
    <row r="79" spans="1:226">
      <c r="B79" s="403"/>
      <c r="C79" s="349"/>
      <c r="D79" s="426"/>
      <c r="E79" s="426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="85" zoomScaleNormal="85" workbookViewId="0">
      <selection activeCell="W35" sqref="W35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2" t="s">
        <v>183</v>
      </c>
      <c r="H3" s="481"/>
      <c r="I3" s="483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9476277</v>
      </c>
      <c r="F4" s="342"/>
      <c r="G4" s="475">
        <v>4705734</v>
      </c>
      <c r="H4" s="342"/>
      <c r="I4" s="478">
        <v>4770500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10476332</v>
      </c>
      <c r="F5" s="340"/>
      <c r="G5" s="476">
        <v>5530030</v>
      </c>
      <c r="H5" s="340"/>
      <c r="I5" s="479">
        <v>4946258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7">
        <v>1.18</v>
      </c>
      <c r="H6" s="341"/>
      <c r="I6" s="480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7"/>
      <c r="C7" s="527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2" t="s">
        <v>183</v>
      </c>
      <c r="H17" s="481"/>
      <c r="I17" s="483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6582550</v>
      </c>
      <c r="F19" s="29"/>
      <c r="G19" s="476">
        <v>2707180</v>
      </c>
      <c r="H19" s="29"/>
      <c r="I19" s="479">
        <v>3875351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1472325</v>
      </c>
      <c r="F20" s="29"/>
      <c r="G20" s="476">
        <v>1408422</v>
      </c>
      <c r="H20" s="29"/>
      <c r="I20" s="479">
        <v>63896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1057376</v>
      </c>
      <c r="F21" s="30"/>
      <c r="G21" s="476">
        <v>408840</v>
      </c>
      <c r="I21" s="479">
        <v>648536</v>
      </c>
      <c r="K21" s="34"/>
    </row>
    <row r="22" spans="1:20" ht="20.100000000000001" customHeight="1">
      <c r="B22" s="26" t="s">
        <v>104</v>
      </c>
      <c r="C22" s="28"/>
      <c r="D22" s="30"/>
      <c r="E22" s="30">
        <v>317732</v>
      </c>
      <c r="F22" s="29"/>
      <c r="G22" s="476">
        <v>151433</v>
      </c>
      <c r="H22" s="29"/>
      <c r="I22" s="479">
        <v>166282</v>
      </c>
      <c r="K22" s="34"/>
    </row>
    <row r="23" spans="1:20" ht="20.100000000000001" customHeight="1">
      <c r="B23" s="26" t="s">
        <v>105</v>
      </c>
      <c r="C23" s="28"/>
      <c r="D23" s="30"/>
      <c r="E23" s="30">
        <v>46294</v>
      </c>
      <c r="F23" s="29"/>
      <c r="G23" s="476">
        <v>29859</v>
      </c>
      <c r="H23" s="29"/>
      <c r="I23" s="479">
        <v>16435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9476277</v>
      </c>
      <c r="F25" s="309"/>
      <c r="G25" s="306">
        <f>SUM(G19:G24)</f>
        <v>4705734</v>
      </c>
      <c r="H25" s="306">
        <f>SUM(H19:H24)</f>
        <v>0</v>
      </c>
      <c r="I25" s="306">
        <f>SUM(I19:I24)</f>
        <v>4770500</v>
      </c>
      <c r="K25" s="307"/>
      <c r="S25" s="328"/>
    </row>
    <row r="26" spans="1:20" ht="9.9499999999999993" customHeight="1">
      <c r="B26" s="527"/>
      <c r="C26" s="527"/>
      <c r="F26" s="29"/>
      <c r="H26" s="29"/>
    </row>
    <row r="27" spans="1:20" ht="50.1" customHeight="1">
      <c r="B27" s="527"/>
      <c r="C27" s="527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2" t="s">
        <v>183</v>
      </c>
      <c r="H30" s="481"/>
      <c r="I30" s="483" t="s">
        <v>184</v>
      </c>
      <c r="L30" s="114"/>
      <c r="M30" s="448"/>
      <c r="N30" s="448"/>
      <c r="O30" s="114"/>
      <c r="S30" s="329"/>
    </row>
    <row r="31" spans="1:20" s="124" customFormat="1" ht="24.95" customHeight="1">
      <c r="C31" s="316" t="s">
        <v>52</v>
      </c>
      <c r="D31"/>
      <c r="E31" s="312">
        <v>1567674</v>
      </c>
      <c r="F31" s="312"/>
      <c r="G31" s="484">
        <v>772050</v>
      </c>
      <c r="H31" s="312"/>
      <c r="I31" s="485">
        <v>795621</v>
      </c>
      <c r="K31" s="324"/>
      <c r="L31" s="449"/>
      <c r="M31" s="125"/>
      <c r="N31" s="450"/>
      <c r="O31" s="123"/>
      <c r="S31" s="329"/>
    </row>
    <row r="32" spans="1:20" s="124" customFormat="1" ht="24.95" customHeight="1">
      <c r="C32" s="315" t="s">
        <v>61</v>
      </c>
      <c r="D32"/>
      <c r="E32" s="312">
        <v>290999</v>
      </c>
      <c r="F32" s="312"/>
      <c r="G32" s="484">
        <v>142407</v>
      </c>
      <c r="H32" s="312"/>
      <c r="I32" s="485">
        <v>148592</v>
      </c>
      <c r="L32" s="449"/>
      <c r="M32" s="123"/>
      <c r="N32" s="449"/>
      <c r="O32" s="123"/>
      <c r="S32" s="329"/>
    </row>
    <row r="33" spans="3:19" s="124" customFormat="1" ht="24.95" customHeight="1">
      <c r="C33" s="315" t="s">
        <v>65</v>
      </c>
      <c r="D33"/>
      <c r="E33" s="312">
        <v>273997</v>
      </c>
      <c r="F33" s="312"/>
      <c r="G33" s="484">
        <v>131897</v>
      </c>
      <c r="H33" s="312"/>
      <c r="I33" s="485">
        <v>142094</v>
      </c>
      <c r="L33" s="450"/>
      <c r="M33" s="125"/>
      <c r="N33" s="450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192235</v>
      </c>
      <c r="F34" s="312"/>
      <c r="G34" s="484">
        <v>98767</v>
      </c>
      <c r="H34" s="312"/>
      <c r="I34" s="485">
        <v>93468</v>
      </c>
      <c r="L34" s="449"/>
      <c r="M34" s="123"/>
      <c r="N34" s="449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353105</v>
      </c>
      <c r="F35" s="312"/>
      <c r="G35" s="484">
        <v>171889</v>
      </c>
      <c r="H35" s="312"/>
      <c r="I35" s="485">
        <v>181214</v>
      </c>
      <c r="L35" s="450"/>
      <c r="M35" s="125"/>
      <c r="N35" s="450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135443</v>
      </c>
      <c r="F36" s="312"/>
      <c r="G36" s="484">
        <v>65532</v>
      </c>
      <c r="H36" s="312"/>
      <c r="I36" s="485">
        <v>69910</v>
      </c>
      <c r="K36" s="126"/>
      <c r="L36" s="450"/>
      <c r="M36" s="123"/>
      <c r="N36" s="449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585251</v>
      </c>
      <c r="F37" s="312"/>
      <c r="G37" s="484">
        <v>274256</v>
      </c>
      <c r="H37" s="312"/>
      <c r="I37" s="485">
        <v>310995</v>
      </c>
      <c r="K37" s="126"/>
      <c r="L37" s="450"/>
      <c r="M37" s="123"/>
      <c r="N37" s="449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385050</v>
      </c>
      <c r="F38" s="312"/>
      <c r="G38" s="484">
        <v>170674</v>
      </c>
      <c r="H38" s="312"/>
      <c r="I38" s="485">
        <v>214375</v>
      </c>
      <c r="L38" s="450"/>
      <c r="M38" s="123"/>
      <c r="N38" s="449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1602554</v>
      </c>
      <c r="F39" s="312"/>
      <c r="G39" s="484">
        <v>834665</v>
      </c>
      <c r="H39" s="312"/>
      <c r="I39" s="485">
        <v>767879</v>
      </c>
      <c r="L39" s="450"/>
      <c r="M39" s="125"/>
      <c r="N39" s="450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971475</v>
      </c>
      <c r="F40" s="312"/>
      <c r="G40" s="484">
        <v>482484</v>
      </c>
      <c r="H40" s="312"/>
      <c r="I40" s="485">
        <v>488987</v>
      </c>
      <c r="L40" s="450"/>
      <c r="M40" s="125"/>
      <c r="N40" s="450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230137</v>
      </c>
      <c r="F41" s="312"/>
      <c r="G41" s="484">
        <v>106514</v>
      </c>
      <c r="H41" s="312"/>
      <c r="I41" s="485">
        <v>123623</v>
      </c>
      <c r="L41" s="450"/>
      <c r="M41" s="125"/>
      <c r="N41" s="450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699316</v>
      </c>
      <c r="F42" s="312"/>
      <c r="G42" s="484">
        <v>354817</v>
      </c>
      <c r="H42" s="312"/>
      <c r="I42" s="485">
        <v>344497</v>
      </c>
      <c r="L42" s="449"/>
      <c r="M42" s="125"/>
      <c r="N42" s="450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1187472</v>
      </c>
      <c r="F43" s="312"/>
      <c r="G43" s="484">
        <v>610773</v>
      </c>
      <c r="H43" s="312"/>
      <c r="I43" s="485">
        <v>576688</v>
      </c>
      <c r="L43" s="449"/>
      <c r="M43" s="125"/>
      <c r="N43" s="450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246602</v>
      </c>
      <c r="F44" s="312"/>
      <c r="G44" s="484">
        <v>119028</v>
      </c>
      <c r="H44" s="312"/>
      <c r="I44" s="485">
        <v>127574</v>
      </c>
      <c r="L44" s="450"/>
      <c r="M44" s="125"/>
      <c r="N44" s="450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136368</v>
      </c>
      <c r="F45" s="312"/>
      <c r="G45" s="484">
        <v>65997</v>
      </c>
      <c r="H45" s="312"/>
      <c r="I45" s="485">
        <v>70370</v>
      </c>
      <c r="L45" s="449"/>
      <c r="M45" s="125"/>
      <c r="N45" s="450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531848</v>
      </c>
      <c r="F46" s="312"/>
      <c r="G46" s="484">
        <v>261686</v>
      </c>
      <c r="H46" s="312"/>
      <c r="I46" s="485">
        <v>270161</v>
      </c>
      <c r="L46" s="449"/>
      <c r="M46" s="123"/>
      <c r="N46" s="449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68905</v>
      </c>
      <c r="F47" s="312"/>
      <c r="G47" s="484">
        <v>33453</v>
      </c>
      <c r="H47" s="312"/>
      <c r="I47" s="485">
        <v>35451</v>
      </c>
      <c r="L47" s="450"/>
      <c r="M47" s="125"/>
      <c r="N47" s="450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9071</v>
      </c>
      <c r="F48" s="312"/>
      <c r="G48" s="484">
        <v>4553</v>
      </c>
      <c r="H48" s="312"/>
      <c r="I48" s="485">
        <v>4518</v>
      </c>
      <c r="L48" s="450"/>
      <c r="M48" s="125"/>
      <c r="N48" s="450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8775</v>
      </c>
      <c r="F49" s="312"/>
      <c r="G49" s="484">
        <v>4292</v>
      </c>
      <c r="H49" s="312"/>
      <c r="I49" s="485">
        <v>4483</v>
      </c>
      <c r="K49" s="118"/>
      <c r="L49" s="450"/>
      <c r="M49" s="123"/>
      <c r="N49" s="449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9476277</v>
      </c>
      <c r="F51" s="312"/>
      <c r="G51" s="314">
        <f t="shared" ref="G51:I51" si="0">G4</f>
        <v>4705734</v>
      </c>
      <c r="H51" s="312"/>
      <c r="I51" s="314">
        <f t="shared" si="0"/>
        <v>4770500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522"/>
      <c r="F54" s="522"/>
      <c r="G54" s="522"/>
      <c r="H54" s="522"/>
      <c r="I54" s="522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H19" sqref="H19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I48" s="7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6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K18" sqref="K18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5" t="s">
        <v>155</v>
      </c>
      <c r="C7" s="525"/>
      <c r="D7" s="525"/>
      <c r="E7" s="525"/>
      <c r="F7" s="525"/>
      <c r="G7" s="525"/>
      <c r="H7" s="525"/>
      <c r="I7" s="525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Z17" sqref="Z1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217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4" t="s">
        <v>130</v>
      </c>
      <c r="C4" s="534"/>
      <c r="D4" s="272"/>
      <c r="E4" s="529" t="s">
        <v>131</v>
      </c>
      <c r="F4" s="529"/>
      <c r="G4" s="529"/>
      <c r="H4" s="529"/>
      <c r="I4" s="529"/>
      <c r="J4" s="272"/>
      <c r="K4" s="529" t="s">
        <v>49</v>
      </c>
      <c r="L4" s="529"/>
      <c r="M4" s="529"/>
      <c r="N4" s="529"/>
      <c r="O4" s="529"/>
      <c r="P4" s="272"/>
      <c r="Q4" s="529" t="s">
        <v>50</v>
      </c>
      <c r="R4" s="529"/>
      <c r="S4" s="529"/>
      <c r="T4" s="529"/>
      <c r="U4" s="529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820836</v>
      </c>
      <c r="F8" s="30"/>
      <c r="G8" s="30">
        <v>1046737</v>
      </c>
      <c r="H8" s="30"/>
      <c r="I8" s="31">
        <v>1275.21</v>
      </c>
      <c r="J8" s="29"/>
      <c r="K8" s="30">
        <v>5006253</v>
      </c>
      <c r="L8" s="32"/>
      <c r="M8" s="30">
        <v>8658939</v>
      </c>
      <c r="N8" s="32"/>
      <c r="O8" s="31">
        <v>1729.62</v>
      </c>
      <c r="P8" s="29"/>
      <c r="Q8" s="30">
        <v>1749785</v>
      </c>
      <c r="R8" s="32"/>
      <c r="S8" s="30">
        <v>1806421</v>
      </c>
      <c r="T8" s="32"/>
      <c r="U8" s="31">
        <v>1032.3699999999999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124931</v>
      </c>
      <c r="F9" s="30"/>
      <c r="G9" s="30">
        <v>122150</v>
      </c>
      <c r="H9" s="30"/>
      <c r="I9" s="31">
        <v>977.74</v>
      </c>
      <c r="J9" s="29"/>
      <c r="K9" s="30">
        <v>1358381</v>
      </c>
      <c r="L9" s="32"/>
      <c r="M9" s="30">
        <v>1437858</v>
      </c>
      <c r="N9" s="32"/>
      <c r="O9" s="31">
        <v>1058.51</v>
      </c>
      <c r="P9" s="29"/>
      <c r="Q9" s="30">
        <v>464684</v>
      </c>
      <c r="R9" s="32"/>
      <c r="S9" s="30">
        <v>332930</v>
      </c>
      <c r="T9" s="32"/>
      <c r="U9" s="31">
        <v>716.47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7179</v>
      </c>
      <c r="F10" s="30"/>
      <c r="G10" s="30">
        <v>9259</v>
      </c>
      <c r="H10" s="30"/>
      <c r="I10" s="31">
        <v>1289.67</v>
      </c>
      <c r="J10" s="29"/>
      <c r="K10" s="30">
        <v>62972</v>
      </c>
      <c r="L10" s="32"/>
      <c r="M10" s="30">
        <v>109211</v>
      </c>
      <c r="N10" s="32"/>
      <c r="O10" s="31">
        <v>1734.28</v>
      </c>
      <c r="P10" s="29"/>
      <c r="Q10" s="30">
        <v>38257</v>
      </c>
      <c r="R10" s="32"/>
      <c r="S10" s="30">
        <v>37118</v>
      </c>
      <c r="T10" s="32"/>
      <c r="U10" s="31">
        <v>970.23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1571</v>
      </c>
      <c r="F11" s="30"/>
      <c r="G11" s="30">
        <v>3302</v>
      </c>
      <c r="H11" s="30"/>
      <c r="I11" s="31">
        <v>2102.1</v>
      </c>
      <c r="J11" s="29"/>
      <c r="K11" s="30">
        <v>33310</v>
      </c>
      <c r="L11" s="32"/>
      <c r="M11" s="30">
        <v>99874</v>
      </c>
      <c r="N11" s="32"/>
      <c r="O11" s="31">
        <v>2998.33</v>
      </c>
      <c r="P11" s="29"/>
      <c r="Q11" s="30">
        <v>18779</v>
      </c>
      <c r="R11" s="32"/>
      <c r="S11" s="30">
        <v>27395</v>
      </c>
      <c r="T11" s="32"/>
      <c r="U11" s="31">
        <v>1458.8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92726</v>
      </c>
      <c r="F12" s="30"/>
      <c r="G12" s="30">
        <v>132044</v>
      </c>
      <c r="H12" s="30"/>
      <c r="I12" s="31">
        <v>1424.02</v>
      </c>
      <c r="J12" s="29"/>
      <c r="K12" s="30">
        <v>51865</v>
      </c>
      <c r="L12" s="32"/>
      <c r="M12" s="30">
        <v>84180</v>
      </c>
      <c r="N12" s="32"/>
      <c r="O12" s="31">
        <v>1623.07</v>
      </c>
      <c r="P12" s="29"/>
      <c r="Q12" s="30">
        <v>48518</v>
      </c>
      <c r="R12" s="32"/>
      <c r="S12" s="30">
        <v>56883</v>
      </c>
      <c r="T12" s="32"/>
      <c r="U12" s="31">
        <v>1172.4100000000001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12521</v>
      </c>
      <c r="F13" s="30"/>
      <c r="G13" s="30">
        <v>17117</v>
      </c>
      <c r="H13" s="30"/>
      <c r="I13" s="31">
        <v>1367.08</v>
      </c>
      <c r="J13" s="29"/>
      <c r="K13" s="30">
        <v>9554</v>
      </c>
      <c r="L13" s="32"/>
      <c r="M13" s="30">
        <v>19235</v>
      </c>
      <c r="N13" s="32"/>
      <c r="O13" s="31">
        <v>2013.28</v>
      </c>
      <c r="P13" s="29"/>
      <c r="Q13" s="30">
        <v>8012</v>
      </c>
      <c r="R13" s="32"/>
      <c r="S13" s="30">
        <v>12612</v>
      </c>
      <c r="T13" s="32"/>
      <c r="U13" s="31">
        <v>1574.09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1789</v>
      </c>
      <c r="F14" s="30"/>
      <c r="G14" s="30">
        <v>1013</v>
      </c>
      <c r="H14" s="30"/>
      <c r="I14" s="31">
        <v>566.44000000000005</v>
      </c>
      <c r="J14" s="29"/>
      <c r="K14" s="30">
        <v>166320</v>
      </c>
      <c r="L14" s="32"/>
      <c r="M14" s="30">
        <v>89914</v>
      </c>
      <c r="N14" s="32"/>
      <c r="O14" s="31">
        <v>540.61</v>
      </c>
      <c r="P14" s="29"/>
      <c r="Q14" s="30">
        <v>15180</v>
      </c>
      <c r="R14" s="32"/>
      <c r="S14" s="30">
        <v>8574</v>
      </c>
      <c r="T14" s="32"/>
      <c r="U14" s="31">
        <v>564.84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1061553</v>
      </c>
      <c r="F16" s="230"/>
      <c r="G16" s="230">
        <v>1331622</v>
      </c>
      <c r="H16" s="230"/>
      <c r="I16" s="232">
        <v>1254.4100000000001</v>
      </c>
      <c r="J16" s="231"/>
      <c r="K16" s="230">
        <v>6688655</v>
      </c>
      <c r="L16" s="233"/>
      <c r="M16" s="230">
        <v>10499212</v>
      </c>
      <c r="N16" s="233"/>
      <c r="O16" s="232">
        <v>1569.7</v>
      </c>
      <c r="P16" s="231"/>
      <c r="Q16" s="230">
        <v>2343215</v>
      </c>
      <c r="R16" s="233"/>
      <c r="S16" s="230">
        <v>2281933</v>
      </c>
      <c r="T16" s="233"/>
      <c r="U16" s="232">
        <v>973.85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35"/>
      <c r="C18" s="535"/>
      <c r="D18" s="27"/>
      <c r="AB18" s="31"/>
      <c r="AC18" s="31"/>
      <c r="AD18" s="31"/>
      <c r="AE18" s="31"/>
      <c r="AF18" s="31"/>
    </row>
    <row r="19" spans="2:32" ht="9.9499999999999993" customHeight="1">
      <c r="B19" s="535"/>
      <c r="C19" s="535"/>
      <c r="D19" s="27"/>
    </row>
    <row r="20" spans="2:32" ht="27.95" customHeight="1">
      <c r="B20" s="534" t="s">
        <v>130</v>
      </c>
      <c r="C20" s="534"/>
      <c r="D20" s="272"/>
      <c r="E20" s="529" t="s">
        <v>104</v>
      </c>
      <c r="F20" s="529"/>
      <c r="G20" s="529"/>
      <c r="H20" s="529"/>
      <c r="I20" s="529"/>
      <c r="J20" s="299"/>
      <c r="K20" s="529" t="s">
        <v>105</v>
      </c>
      <c r="L20" s="529"/>
      <c r="M20" s="529"/>
      <c r="N20" s="529"/>
      <c r="O20" s="529"/>
      <c r="P20" s="299"/>
      <c r="Q20" s="529" t="s">
        <v>143</v>
      </c>
      <c r="R20" s="529"/>
      <c r="S20" s="529"/>
      <c r="T20" s="529"/>
      <c r="U20" s="529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26"/>
      <c r="C23" s="526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258547</v>
      </c>
      <c r="F24" s="30"/>
      <c r="G24" s="30">
        <v>145974</v>
      </c>
      <c r="H24" s="30"/>
      <c r="I24" s="31">
        <v>564.59</v>
      </c>
      <c r="J24" s="29"/>
      <c r="K24" s="30">
        <v>34444</v>
      </c>
      <c r="L24" s="32"/>
      <c r="M24" s="30">
        <v>29372</v>
      </c>
      <c r="N24" s="32"/>
      <c r="O24" s="31">
        <v>852.76</v>
      </c>
      <c r="P24" s="29"/>
      <c r="Q24" s="30">
        <v>7869865</v>
      </c>
      <c r="R24" s="32"/>
      <c r="S24" s="30">
        <v>11687443</v>
      </c>
      <c r="T24" s="32"/>
      <c r="U24" s="31">
        <v>1485.09</v>
      </c>
      <c r="W24" s="34"/>
    </row>
    <row r="25" spans="2:32" ht="27.95" customHeight="1">
      <c r="B25" s="26" t="s">
        <v>136</v>
      </c>
      <c r="C25" s="28"/>
      <c r="D25" s="29"/>
      <c r="E25" s="30">
        <v>60552</v>
      </c>
      <c r="F25" s="30"/>
      <c r="G25" s="30">
        <v>27798</v>
      </c>
      <c r="H25" s="30"/>
      <c r="I25" s="31">
        <v>459.07</v>
      </c>
      <c r="J25" s="29"/>
      <c r="K25" s="30">
        <v>9727</v>
      </c>
      <c r="L25" s="32"/>
      <c r="M25" s="30">
        <v>6236</v>
      </c>
      <c r="N25" s="32"/>
      <c r="O25" s="31">
        <v>641.08000000000004</v>
      </c>
      <c r="P25" s="29"/>
      <c r="Q25" s="30">
        <v>2018275</v>
      </c>
      <c r="R25" s="32"/>
      <c r="S25" s="30">
        <v>1926971</v>
      </c>
      <c r="T25" s="32"/>
      <c r="U25" s="31">
        <v>954.76</v>
      </c>
      <c r="W25" s="34"/>
    </row>
    <row r="26" spans="2:32" ht="27.95" customHeight="1">
      <c r="B26" s="26" t="s">
        <v>137</v>
      </c>
      <c r="C26" s="28"/>
      <c r="D26" s="29"/>
      <c r="E26" s="30">
        <v>4610</v>
      </c>
      <c r="F26" s="30"/>
      <c r="G26" s="30">
        <v>3164</v>
      </c>
      <c r="H26" s="30"/>
      <c r="I26" s="31">
        <v>686.28</v>
      </c>
      <c r="J26" s="29"/>
      <c r="K26" s="30">
        <v>1316</v>
      </c>
      <c r="L26" s="32"/>
      <c r="M26" s="30">
        <v>1149</v>
      </c>
      <c r="N26" s="32"/>
      <c r="O26" s="31">
        <v>872.74</v>
      </c>
      <c r="P26" s="29"/>
      <c r="Q26" s="30">
        <v>114334</v>
      </c>
      <c r="R26" s="32"/>
      <c r="S26" s="30">
        <v>159900</v>
      </c>
      <c r="T26" s="32"/>
      <c r="U26" s="31">
        <v>1398.53</v>
      </c>
      <c r="W26" s="34"/>
    </row>
    <row r="27" spans="2:32" ht="27.95" customHeight="1">
      <c r="B27" s="26" t="s">
        <v>138</v>
      </c>
      <c r="C27" s="28"/>
      <c r="D27" s="29"/>
      <c r="E27" s="30">
        <v>1775</v>
      </c>
      <c r="F27" s="30"/>
      <c r="G27" s="30">
        <v>1828</v>
      </c>
      <c r="H27" s="30"/>
      <c r="I27" s="31">
        <v>1029.96</v>
      </c>
      <c r="J27" s="29"/>
      <c r="K27" s="30">
        <v>679</v>
      </c>
      <c r="L27" s="32"/>
      <c r="M27" s="30">
        <v>902</v>
      </c>
      <c r="N27" s="32"/>
      <c r="O27" s="31">
        <v>1328.05</v>
      </c>
      <c r="P27" s="29"/>
      <c r="Q27" s="30">
        <v>56114</v>
      </c>
      <c r="R27" s="32"/>
      <c r="S27" s="30">
        <v>133302</v>
      </c>
      <c r="T27" s="32"/>
      <c r="U27" s="31">
        <v>2375.5500000000002</v>
      </c>
      <c r="W27" s="34"/>
    </row>
    <row r="28" spans="2:32" ht="27.95" customHeight="1">
      <c r="B28" s="26" t="s">
        <v>139</v>
      </c>
      <c r="C28" s="28"/>
      <c r="D28" s="29"/>
      <c r="E28" s="30">
        <v>9703</v>
      </c>
      <c r="F28" s="30"/>
      <c r="G28" s="30">
        <v>5264</v>
      </c>
      <c r="H28" s="30"/>
      <c r="I28" s="31">
        <v>542.54999999999995</v>
      </c>
      <c r="J28" s="29"/>
      <c r="K28" s="30">
        <v>414</v>
      </c>
      <c r="L28" s="32"/>
      <c r="M28" s="30">
        <v>479</v>
      </c>
      <c r="N28" s="32"/>
      <c r="O28" s="31">
        <v>1156.07</v>
      </c>
      <c r="P28" s="29"/>
      <c r="Q28" s="30">
        <v>203226</v>
      </c>
      <c r="R28" s="32"/>
      <c r="S28" s="30">
        <v>278850</v>
      </c>
      <c r="T28" s="32"/>
      <c r="U28" s="31">
        <v>1372.12</v>
      </c>
      <c r="W28" s="34"/>
    </row>
    <row r="29" spans="2:32" ht="27.95" customHeight="1">
      <c r="B29" s="26" t="s">
        <v>140</v>
      </c>
      <c r="C29" s="28"/>
      <c r="D29" s="29"/>
      <c r="E29" s="30">
        <v>954</v>
      </c>
      <c r="F29" s="30"/>
      <c r="G29" s="30">
        <v>1003</v>
      </c>
      <c r="H29" s="30"/>
      <c r="I29" s="31">
        <v>1051.55</v>
      </c>
      <c r="J29" s="29"/>
      <c r="K29" s="30">
        <v>188</v>
      </c>
      <c r="L29" s="32"/>
      <c r="M29" s="30">
        <v>300</v>
      </c>
      <c r="N29" s="32"/>
      <c r="O29" s="31">
        <v>1597.12</v>
      </c>
      <c r="P29" s="29"/>
      <c r="Q29" s="30">
        <v>31229</v>
      </c>
      <c r="R29" s="32"/>
      <c r="S29" s="30">
        <v>50267</v>
      </c>
      <c r="T29" s="32"/>
      <c r="U29" s="31">
        <v>1609.63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183289</v>
      </c>
      <c r="R30" s="32"/>
      <c r="S30" s="30">
        <v>99502</v>
      </c>
      <c r="T30" s="32"/>
      <c r="U30" s="31">
        <v>542.87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336141</v>
      </c>
      <c r="F32" s="230"/>
      <c r="G32" s="230">
        <v>185031</v>
      </c>
      <c r="H32" s="230"/>
      <c r="I32" s="232">
        <v>550.46</v>
      </c>
      <c r="J32" s="231"/>
      <c r="K32" s="230">
        <v>46768</v>
      </c>
      <c r="L32" s="233"/>
      <c r="M32" s="230">
        <v>38437</v>
      </c>
      <c r="N32" s="233"/>
      <c r="O32" s="232">
        <v>821.87</v>
      </c>
      <c r="P32" s="231"/>
      <c r="Q32" s="230">
        <v>10476332</v>
      </c>
      <c r="R32" s="233"/>
      <c r="S32" s="230">
        <v>14336235</v>
      </c>
      <c r="T32" s="233"/>
      <c r="U32" s="232">
        <v>1368.44</v>
      </c>
      <c r="W32" s="34"/>
    </row>
    <row r="33" spans="2:40" ht="9.9499999999999993" customHeight="1">
      <c r="B33" s="527"/>
      <c r="C33" s="527"/>
      <c r="D33" s="29"/>
      <c r="J33" s="29"/>
      <c r="P33" s="29"/>
    </row>
    <row r="34" spans="2:40" ht="50.1" customHeight="1">
      <c r="B34" s="527"/>
      <c r="C34" s="527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218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8"/>
      <c r="C37" s="528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9" t="s">
        <v>146</v>
      </c>
      <c r="C38" s="530"/>
      <c r="D38" s="282"/>
      <c r="E38" s="529" t="s">
        <v>145</v>
      </c>
      <c r="F38" s="531"/>
      <c r="G38" s="531"/>
      <c r="H38" s="531"/>
      <c r="I38" s="531"/>
      <c r="J38" s="282"/>
      <c r="K38" s="529" t="s">
        <v>142</v>
      </c>
      <c r="L38" s="531"/>
      <c r="M38" s="531"/>
      <c r="N38" s="531"/>
      <c r="O38" s="531"/>
      <c r="P38" s="282"/>
      <c r="Q38" s="532" t="s">
        <v>168</v>
      </c>
      <c r="R38" s="533"/>
      <c r="S38" s="533"/>
      <c r="T38" s="533"/>
      <c r="U38" s="533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9"/>
      <c r="C39" s="530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0" t="s">
        <v>146</v>
      </c>
      <c r="C40" s="530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6"/>
      <c r="C41" s="526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8323</v>
      </c>
      <c r="F42" s="404"/>
      <c r="G42" s="30"/>
      <c r="I42" s="31">
        <v>1202.72</v>
      </c>
      <c r="K42" s="30">
        <v>10264</v>
      </c>
      <c r="L42" s="30"/>
      <c r="M42" s="30"/>
      <c r="O42" s="31">
        <v>1178.52</v>
      </c>
      <c r="Q42" s="31">
        <v>81.09</v>
      </c>
      <c r="R42" s="31"/>
      <c r="S42" s="31"/>
      <c r="T42" s="31"/>
      <c r="U42" s="31">
        <v>102.05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23084</v>
      </c>
      <c r="F44" s="404"/>
      <c r="G44" s="30"/>
      <c r="I44" s="31">
        <v>1767.5</v>
      </c>
      <c r="K44" s="30">
        <v>28115</v>
      </c>
      <c r="L44" s="30"/>
      <c r="M44" s="30"/>
      <c r="O44" s="31">
        <v>1653.63</v>
      </c>
      <c r="Q44" s="31">
        <v>82.11</v>
      </c>
      <c r="R44" s="31"/>
      <c r="S44" s="31"/>
      <c r="T44" s="31"/>
      <c r="U44" s="31">
        <v>106.89</v>
      </c>
    </row>
    <row r="45" spans="2:40" ht="9.9499999999999993" customHeight="1">
      <c r="B45" s="527"/>
      <c r="C45" s="527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U23" sqref="U23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6" t="s">
        <v>169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</row>
    <row r="2" spans="1:33" ht="18.95" customHeight="1">
      <c r="B2" s="538" t="s">
        <v>219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P2" s="7" t="s">
        <v>167</v>
      </c>
      <c r="R2" s="192"/>
    </row>
    <row r="3" spans="1:33" ht="18.95" customHeight="1">
      <c r="B3" s="538" t="s">
        <v>172</v>
      </c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0" t="s">
        <v>0</v>
      </c>
      <c r="C5" s="541" t="s">
        <v>2</v>
      </c>
      <c r="D5" s="541"/>
      <c r="E5" s="541"/>
      <c r="F5" s="541"/>
      <c r="G5" s="541"/>
      <c r="H5" s="541"/>
      <c r="I5" s="541" t="s">
        <v>28</v>
      </c>
      <c r="J5" s="541"/>
      <c r="K5" s="541"/>
      <c r="L5" s="541"/>
      <c r="M5" s="541"/>
      <c r="N5" s="541"/>
    </row>
    <row r="6" spans="1:33" ht="14.25" customHeight="1">
      <c r="A6" s="235"/>
      <c r="B6" s="540"/>
      <c r="C6" s="542" t="s">
        <v>6</v>
      </c>
      <c r="D6" s="542"/>
      <c r="E6" s="543" t="s">
        <v>3</v>
      </c>
      <c r="F6" s="543"/>
      <c r="G6" s="544" t="s">
        <v>4</v>
      </c>
      <c r="H6" s="544"/>
      <c r="I6" s="542" t="s">
        <v>6</v>
      </c>
      <c r="J6" s="542"/>
      <c r="K6" s="543" t="s">
        <v>3</v>
      </c>
      <c r="L6" s="543"/>
      <c r="M6" s="544" t="s">
        <v>4</v>
      </c>
      <c r="N6" s="544"/>
    </row>
    <row r="7" spans="1:33" ht="14.25" customHeight="1">
      <c r="A7" s="235"/>
      <c r="B7" s="540"/>
      <c r="C7" s="439" t="s">
        <v>7</v>
      </c>
      <c r="D7" s="440" t="s">
        <v>8</v>
      </c>
      <c r="E7" s="436" t="s">
        <v>7</v>
      </c>
      <c r="F7" s="437" t="s">
        <v>8</v>
      </c>
      <c r="G7" s="438" t="s">
        <v>7</v>
      </c>
      <c r="H7" s="438" t="s">
        <v>8</v>
      </c>
      <c r="I7" s="439" t="s">
        <v>7</v>
      </c>
      <c r="J7" s="440" t="s">
        <v>8</v>
      </c>
      <c r="K7" s="436" t="s">
        <v>7</v>
      </c>
      <c r="L7" s="437" t="s">
        <v>8</v>
      </c>
      <c r="M7" s="438" t="s">
        <v>7</v>
      </c>
      <c r="N7" s="438" t="s">
        <v>8</v>
      </c>
    </row>
    <row r="8" spans="1:33" ht="14.25" customHeight="1">
      <c r="A8" s="235"/>
      <c r="B8" s="241" t="s">
        <v>6</v>
      </c>
      <c r="C8" s="434">
        <v>10476332</v>
      </c>
      <c r="D8" s="435">
        <v>1368.44</v>
      </c>
      <c r="E8" s="430">
        <v>4946258</v>
      </c>
      <c r="F8" s="431">
        <v>1632.1</v>
      </c>
      <c r="G8" s="432">
        <v>5530030</v>
      </c>
      <c r="H8" s="433">
        <v>1132.6199999999999</v>
      </c>
      <c r="I8" s="434">
        <v>1061553</v>
      </c>
      <c r="J8" s="435">
        <v>1254.4100000000001</v>
      </c>
      <c r="K8" s="430">
        <v>650730</v>
      </c>
      <c r="L8" s="431">
        <v>1318.4</v>
      </c>
      <c r="M8" s="432">
        <v>410823</v>
      </c>
      <c r="N8" s="433">
        <v>1153.05</v>
      </c>
      <c r="Q8" s="519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2130</v>
      </c>
      <c r="D9" s="239">
        <v>380.38</v>
      </c>
      <c r="E9" s="422">
        <v>1103</v>
      </c>
      <c r="F9" s="423">
        <v>382.24</v>
      </c>
      <c r="G9" s="424">
        <v>1027</v>
      </c>
      <c r="H9" s="425">
        <v>378.37</v>
      </c>
      <c r="I9" s="238">
        <v>0</v>
      </c>
      <c r="J9" s="239">
        <v>0</v>
      </c>
      <c r="K9" s="422">
        <v>0</v>
      </c>
      <c r="L9" s="423">
        <v>0</v>
      </c>
      <c r="M9" s="424">
        <v>0</v>
      </c>
      <c r="N9" s="425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10174</v>
      </c>
      <c r="D10" s="239">
        <v>383.63</v>
      </c>
      <c r="E10" s="422">
        <v>5203</v>
      </c>
      <c r="F10" s="423">
        <v>385.18</v>
      </c>
      <c r="G10" s="424">
        <v>4971</v>
      </c>
      <c r="H10" s="425">
        <v>382</v>
      </c>
      <c r="I10" s="238">
        <v>0</v>
      </c>
      <c r="J10" s="239">
        <v>0</v>
      </c>
      <c r="K10" s="422">
        <v>0</v>
      </c>
      <c r="L10" s="423">
        <v>0</v>
      </c>
      <c r="M10" s="424">
        <v>0</v>
      </c>
      <c r="N10" s="425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26423</v>
      </c>
      <c r="D11" s="239">
        <v>387.67</v>
      </c>
      <c r="E11" s="422">
        <v>13456</v>
      </c>
      <c r="F11" s="423">
        <v>386.68</v>
      </c>
      <c r="G11" s="424">
        <v>12967</v>
      </c>
      <c r="H11" s="425">
        <v>388.7</v>
      </c>
      <c r="I11" s="238">
        <v>0</v>
      </c>
      <c r="J11" s="239">
        <v>0</v>
      </c>
      <c r="K11" s="422">
        <v>0</v>
      </c>
      <c r="L11" s="423">
        <v>0</v>
      </c>
      <c r="M11" s="424">
        <v>0</v>
      </c>
      <c r="N11" s="425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58217</v>
      </c>
      <c r="D12" s="239">
        <v>391.37</v>
      </c>
      <c r="E12" s="422">
        <v>29815</v>
      </c>
      <c r="F12" s="423">
        <v>392.87</v>
      </c>
      <c r="G12" s="424">
        <v>28391</v>
      </c>
      <c r="H12" s="425">
        <v>389.83</v>
      </c>
      <c r="I12" s="238">
        <v>3</v>
      </c>
      <c r="J12" s="239">
        <v>1106.9000000000001</v>
      </c>
      <c r="K12" s="422">
        <v>1</v>
      </c>
      <c r="L12" s="423">
        <v>844.73</v>
      </c>
      <c r="M12" s="424">
        <v>2</v>
      </c>
      <c r="N12" s="425">
        <v>1237.98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90257</v>
      </c>
      <c r="D13" s="239">
        <v>403.55</v>
      </c>
      <c r="E13" s="422">
        <v>44755</v>
      </c>
      <c r="F13" s="423">
        <v>405.13</v>
      </c>
      <c r="G13" s="424">
        <v>45497</v>
      </c>
      <c r="H13" s="425">
        <v>401.99</v>
      </c>
      <c r="I13" s="238">
        <v>512</v>
      </c>
      <c r="J13" s="239">
        <v>921.96</v>
      </c>
      <c r="K13" s="422">
        <v>377</v>
      </c>
      <c r="L13" s="423">
        <v>934.13</v>
      </c>
      <c r="M13" s="424">
        <v>135</v>
      </c>
      <c r="N13" s="425">
        <v>887.99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7876</v>
      </c>
      <c r="D14" s="239">
        <v>659.06</v>
      </c>
      <c r="E14" s="422">
        <v>4354</v>
      </c>
      <c r="F14" s="423">
        <v>691.18</v>
      </c>
      <c r="G14" s="424">
        <v>3522</v>
      </c>
      <c r="H14" s="425">
        <v>619.34</v>
      </c>
      <c r="I14" s="238">
        <v>2813</v>
      </c>
      <c r="J14" s="239">
        <v>996.69</v>
      </c>
      <c r="K14" s="422">
        <v>1815</v>
      </c>
      <c r="L14" s="423">
        <v>1024.69</v>
      </c>
      <c r="M14" s="424">
        <v>998</v>
      </c>
      <c r="N14" s="425">
        <v>945.76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12621</v>
      </c>
      <c r="D15" s="239">
        <v>861.66</v>
      </c>
      <c r="E15" s="422">
        <v>7494</v>
      </c>
      <c r="F15" s="423">
        <v>878.02</v>
      </c>
      <c r="G15" s="424">
        <v>5127</v>
      </c>
      <c r="H15" s="425">
        <v>837.75</v>
      </c>
      <c r="I15" s="238">
        <v>8442</v>
      </c>
      <c r="J15" s="239">
        <v>1011.24</v>
      </c>
      <c r="K15" s="422">
        <v>5335</v>
      </c>
      <c r="L15" s="423">
        <v>1037.27</v>
      </c>
      <c r="M15" s="424">
        <v>3107</v>
      </c>
      <c r="N15" s="425">
        <v>966.54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32459</v>
      </c>
      <c r="D16" s="239">
        <v>955.76</v>
      </c>
      <c r="E16" s="422">
        <v>18873</v>
      </c>
      <c r="F16" s="423">
        <v>969.41</v>
      </c>
      <c r="G16" s="424">
        <v>13586</v>
      </c>
      <c r="H16" s="425">
        <v>936.8</v>
      </c>
      <c r="I16" s="238">
        <v>24347</v>
      </c>
      <c r="J16" s="239">
        <v>1044.93</v>
      </c>
      <c r="K16" s="422">
        <v>15381</v>
      </c>
      <c r="L16" s="423">
        <v>1067.3699999999999</v>
      </c>
      <c r="M16" s="424">
        <v>8966</v>
      </c>
      <c r="N16" s="425">
        <v>1006.45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73354</v>
      </c>
      <c r="D17" s="239">
        <v>1025.99</v>
      </c>
      <c r="E17" s="422">
        <v>41093</v>
      </c>
      <c r="F17" s="423">
        <v>1043.1099999999999</v>
      </c>
      <c r="G17" s="424">
        <v>32261</v>
      </c>
      <c r="H17" s="425">
        <v>1004.18</v>
      </c>
      <c r="I17" s="238">
        <v>56677</v>
      </c>
      <c r="J17" s="239">
        <v>1094.8699999999999</v>
      </c>
      <c r="K17" s="422">
        <v>34739</v>
      </c>
      <c r="L17" s="423">
        <v>1119.6600000000001</v>
      </c>
      <c r="M17" s="424">
        <v>21938</v>
      </c>
      <c r="N17" s="425">
        <v>1055.6199999999999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146526</v>
      </c>
      <c r="D18" s="239">
        <v>1071.24</v>
      </c>
      <c r="E18" s="422">
        <v>79736</v>
      </c>
      <c r="F18" s="423">
        <v>1100.8699999999999</v>
      </c>
      <c r="G18" s="424">
        <v>66790</v>
      </c>
      <c r="H18" s="425">
        <v>1035.8599999999999</v>
      </c>
      <c r="I18" s="238">
        <v>110453</v>
      </c>
      <c r="J18" s="239">
        <v>1140.03</v>
      </c>
      <c r="K18" s="422">
        <v>67123</v>
      </c>
      <c r="L18" s="423">
        <v>1173.01</v>
      </c>
      <c r="M18" s="424">
        <v>43330</v>
      </c>
      <c r="N18" s="425">
        <v>1088.93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234622</v>
      </c>
      <c r="D19" s="239">
        <v>1079.6400000000001</v>
      </c>
      <c r="E19" s="422">
        <v>124069</v>
      </c>
      <c r="F19" s="423">
        <v>1118.06</v>
      </c>
      <c r="G19" s="424">
        <v>110553</v>
      </c>
      <c r="H19" s="425">
        <v>1036.51</v>
      </c>
      <c r="I19" s="238">
        <v>167301</v>
      </c>
      <c r="J19" s="239">
        <v>1152.1600000000001</v>
      </c>
      <c r="K19" s="422">
        <v>101836</v>
      </c>
      <c r="L19" s="423">
        <v>1189.3900000000001</v>
      </c>
      <c r="M19" s="424">
        <v>65465</v>
      </c>
      <c r="N19" s="425">
        <v>1094.25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361651</v>
      </c>
      <c r="D20" s="239">
        <v>1191.1500000000001</v>
      </c>
      <c r="E20" s="422">
        <v>187940</v>
      </c>
      <c r="F20" s="423">
        <v>1309.98</v>
      </c>
      <c r="G20" s="424">
        <v>173710</v>
      </c>
      <c r="H20" s="425">
        <v>1062.5899999999999</v>
      </c>
      <c r="I20" s="238">
        <v>237731</v>
      </c>
      <c r="J20" s="239">
        <v>1263.73</v>
      </c>
      <c r="K20" s="422">
        <v>147751</v>
      </c>
      <c r="L20" s="423">
        <v>1328.36</v>
      </c>
      <c r="M20" s="424">
        <v>89980</v>
      </c>
      <c r="N20" s="425">
        <v>1157.5999999999999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702188</v>
      </c>
      <c r="D21" s="239">
        <v>1479.58</v>
      </c>
      <c r="E21" s="422">
        <v>390851</v>
      </c>
      <c r="F21" s="423">
        <v>1671.63</v>
      </c>
      <c r="G21" s="424">
        <v>311337</v>
      </c>
      <c r="H21" s="425">
        <v>1238.47</v>
      </c>
      <c r="I21" s="238">
        <v>328051</v>
      </c>
      <c r="J21" s="239">
        <v>1342.57</v>
      </c>
      <c r="K21" s="422">
        <v>204153</v>
      </c>
      <c r="L21" s="423">
        <v>1422.15</v>
      </c>
      <c r="M21" s="424">
        <v>123898</v>
      </c>
      <c r="N21" s="425">
        <v>1211.43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1990164</v>
      </c>
      <c r="D22" s="239">
        <v>1609.03</v>
      </c>
      <c r="E22" s="422">
        <v>1056721</v>
      </c>
      <c r="F22" s="423">
        <v>1787.44</v>
      </c>
      <c r="G22" s="424">
        <v>933442</v>
      </c>
      <c r="H22" s="425">
        <v>1407.05</v>
      </c>
      <c r="I22" s="238">
        <v>123402</v>
      </c>
      <c r="J22" s="239">
        <v>1391.62</v>
      </c>
      <c r="K22" s="422">
        <v>72116</v>
      </c>
      <c r="L22" s="423">
        <v>1502.14</v>
      </c>
      <c r="M22" s="424">
        <v>51286</v>
      </c>
      <c r="N22" s="425">
        <v>1236.21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1916860</v>
      </c>
      <c r="D23" s="239">
        <v>1555.09</v>
      </c>
      <c r="E23" s="422">
        <v>966176</v>
      </c>
      <c r="F23" s="423">
        <v>1799.57</v>
      </c>
      <c r="G23" s="424">
        <v>950684</v>
      </c>
      <c r="H23" s="425">
        <v>1306.6199999999999</v>
      </c>
      <c r="I23" s="238">
        <v>17</v>
      </c>
      <c r="J23" s="239">
        <v>882.34</v>
      </c>
      <c r="K23" s="422">
        <v>12</v>
      </c>
      <c r="L23" s="423">
        <v>958.69</v>
      </c>
      <c r="M23" s="424">
        <v>5</v>
      </c>
      <c r="N23" s="425">
        <v>699.09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1683925</v>
      </c>
      <c r="D24" s="239">
        <v>1451.48</v>
      </c>
      <c r="E24" s="422">
        <v>812831</v>
      </c>
      <c r="F24" s="423">
        <v>1777.69</v>
      </c>
      <c r="G24" s="424">
        <v>871092</v>
      </c>
      <c r="H24" s="425">
        <v>1147.0899999999999</v>
      </c>
      <c r="I24" s="238">
        <v>30</v>
      </c>
      <c r="J24" s="239">
        <v>799.72</v>
      </c>
      <c r="K24" s="422">
        <v>8</v>
      </c>
      <c r="L24" s="423">
        <v>1110.0999999999999</v>
      </c>
      <c r="M24" s="424">
        <v>22</v>
      </c>
      <c r="N24" s="425">
        <v>686.85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1392064</v>
      </c>
      <c r="D25" s="239">
        <v>1277.26</v>
      </c>
      <c r="E25" s="422">
        <v>597917</v>
      </c>
      <c r="F25" s="423">
        <v>1644.28</v>
      </c>
      <c r="G25" s="424">
        <v>794144</v>
      </c>
      <c r="H25" s="425">
        <v>1000.93</v>
      </c>
      <c r="I25" s="238">
        <v>126</v>
      </c>
      <c r="J25" s="239">
        <v>574.25</v>
      </c>
      <c r="K25" s="422">
        <v>19</v>
      </c>
      <c r="L25" s="423">
        <v>687.82</v>
      </c>
      <c r="M25" s="424">
        <v>107</v>
      </c>
      <c r="N25" s="425">
        <v>554.09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1734743</v>
      </c>
      <c r="D26" s="239">
        <v>1068.8800000000001</v>
      </c>
      <c r="E26" s="422">
        <v>563811</v>
      </c>
      <c r="F26" s="423">
        <v>1388.24</v>
      </c>
      <c r="G26" s="424">
        <v>1170911</v>
      </c>
      <c r="H26" s="425">
        <v>915.1</v>
      </c>
      <c r="I26" s="238">
        <v>1646</v>
      </c>
      <c r="J26" s="239">
        <v>567.27</v>
      </c>
      <c r="K26" s="422">
        <v>62</v>
      </c>
      <c r="L26" s="423">
        <v>590.55999999999995</v>
      </c>
      <c r="M26" s="424">
        <v>1584</v>
      </c>
      <c r="N26" s="425">
        <v>566.36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2333.58</v>
      </c>
      <c r="E27" s="422">
        <v>60</v>
      </c>
      <c r="F27" s="423">
        <v>2566.27</v>
      </c>
      <c r="G27" s="424">
        <v>18</v>
      </c>
      <c r="H27" s="425">
        <v>1557.97</v>
      </c>
      <c r="I27" s="238">
        <v>2</v>
      </c>
      <c r="J27" s="239">
        <v>1206.6500000000001</v>
      </c>
      <c r="K27" s="422">
        <v>2</v>
      </c>
      <c r="L27" s="423">
        <v>1206.6500000000001</v>
      </c>
      <c r="M27" s="424">
        <v>0</v>
      </c>
      <c r="N27" s="425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7" t="s">
        <v>27</v>
      </c>
      <c r="C28" s="429">
        <v>73</v>
      </c>
      <c r="D28" s="428" t="s">
        <v>227</v>
      </c>
      <c r="E28" s="429">
        <v>71</v>
      </c>
      <c r="F28" s="428" t="s">
        <v>227</v>
      </c>
      <c r="G28" s="429">
        <v>74</v>
      </c>
      <c r="H28" s="428" t="s">
        <v>227</v>
      </c>
      <c r="I28" s="429">
        <v>56</v>
      </c>
      <c r="J28" s="428" t="s">
        <v>227</v>
      </c>
      <c r="K28" s="429">
        <v>56</v>
      </c>
      <c r="L28" s="428" t="s">
        <v>227</v>
      </c>
      <c r="M28" s="429">
        <v>56</v>
      </c>
      <c r="N28" s="428" t="s">
        <v>227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0" t="s">
        <v>0</v>
      </c>
      <c r="C30" s="541" t="s">
        <v>29</v>
      </c>
      <c r="D30" s="541"/>
      <c r="E30" s="541"/>
      <c r="F30" s="541"/>
      <c r="G30" s="541"/>
      <c r="H30" s="541"/>
      <c r="I30" s="541" t="s">
        <v>30</v>
      </c>
      <c r="J30" s="541"/>
      <c r="K30" s="541"/>
      <c r="L30" s="541"/>
      <c r="M30" s="541"/>
      <c r="N30" s="541"/>
    </row>
    <row r="31" spans="1:33" ht="14.25" customHeight="1">
      <c r="B31" s="540"/>
      <c r="C31" s="542" t="s">
        <v>6</v>
      </c>
      <c r="D31" s="542"/>
      <c r="E31" s="543" t="s">
        <v>3</v>
      </c>
      <c r="F31" s="543"/>
      <c r="G31" s="544" t="s">
        <v>4</v>
      </c>
      <c r="H31" s="544"/>
      <c r="I31" s="542" t="s">
        <v>6</v>
      </c>
      <c r="J31" s="542"/>
      <c r="K31" s="543" t="s">
        <v>3</v>
      </c>
      <c r="L31" s="543"/>
      <c r="M31" s="544" t="s">
        <v>4</v>
      </c>
      <c r="N31" s="544"/>
    </row>
    <row r="32" spans="1:33" ht="14.25" customHeight="1">
      <c r="B32" s="540"/>
      <c r="C32" s="439" t="s">
        <v>7</v>
      </c>
      <c r="D32" s="440" t="s">
        <v>8</v>
      </c>
      <c r="E32" s="436" t="s">
        <v>7</v>
      </c>
      <c r="F32" s="437" t="s">
        <v>8</v>
      </c>
      <c r="G32" s="438" t="s">
        <v>7</v>
      </c>
      <c r="H32" s="438" t="s">
        <v>8</v>
      </c>
      <c r="I32" s="439" t="s">
        <v>7</v>
      </c>
      <c r="J32" s="440" t="s">
        <v>8</v>
      </c>
      <c r="K32" s="436" t="s">
        <v>7</v>
      </c>
      <c r="L32" s="437" t="s">
        <v>8</v>
      </c>
      <c r="M32" s="438" t="s">
        <v>7</v>
      </c>
      <c r="N32" s="438" t="s">
        <v>8</v>
      </c>
    </row>
    <row r="33" spans="2:33" ht="14.25" customHeight="1">
      <c r="B33" s="241" t="s">
        <v>6</v>
      </c>
      <c r="C33" s="434">
        <v>6688655</v>
      </c>
      <c r="D33" s="435">
        <v>1569.7</v>
      </c>
      <c r="E33" s="430">
        <v>3885528</v>
      </c>
      <c r="F33" s="431">
        <v>1791.03</v>
      </c>
      <c r="G33" s="432">
        <v>2803108</v>
      </c>
      <c r="H33" s="433">
        <v>1262.92</v>
      </c>
      <c r="I33" s="434">
        <v>2343215</v>
      </c>
      <c r="J33" s="435">
        <v>973.85</v>
      </c>
      <c r="K33" s="430">
        <v>217128</v>
      </c>
      <c r="L33" s="431">
        <v>667.68</v>
      </c>
      <c r="M33" s="432">
        <v>2126079</v>
      </c>
      <c r="N33" s="433">
        <v>1005.11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2">
        <v>0</v>
      </c>
      <c r="F34" s="423">
        <v>0</v>
      </c>
      <c r="G34" s="424">
        <v>0</v>
      </c>
      <c r="H34" s="425">
        <v>0</v>
      </c>
      <c r="I34" s="238">
        <v>0</v>
      </c>
      <c r="J34" s="239">
        <v>0</v>
      </c>
      <c r="K34" s="422">
        <v>0</v>
      </c>
      <c r="L34" s="423">
        <v>0</v>
      </c>
      <c r="M34" s="424">
        <v>0</v>
      </c>
      <c r="N34" s="425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2">
        <v>0</v>
      </c>
      <c r="F35" s="423">
        <v>0</v>
      </c>
      <c r="G35" s="424">
        <v>0</v>
      </c>
      <c r="H35" s="425">
        <v>0</v>
      </c>
      <c r="I35" s="238">
        <v>0</v>
      </c>
      <c r="J35" s="239">
        <v>0</v>
      </c>
      <c r="K35" s="422">
        <v>0</v>
      </c>
      <c r="L35" s="423">
        <v>0</v>
      </c>
      <c r="M35" s="424">
        <v>0</v>
      </c>
      <c r="N35" s="425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2">
        <v>0</v>
      </c>
      <c r="F36" s="423">
        <v>0</v>
      </c>
      <c r="G36" s="424">
        <v>0</v>
      </c>
      <c r="H36" s="425">
        <v>0</v>
      </c>
      <c r="I36" s="238">
        <v>0</v>
      </c>
      <c r="J36" s="239">
        <v>0</v>
      </c>
      <c r="K36" s="422">
        <v>0</v>
      </c>
      <c r="L36" s="423">
        <v>0</v>
      </c>
      <c r="M36" s="424">
        <v>0</v>
      </c>
      <c r="N36" s="425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2">
        <v>0</v>
      </c>
      <c r="F37" s="423">
        <v>0</v>
      </c>
      <c r="G37" s="424">
        <v>0</v>
      </c>
      <c r="H37" s="425">
        <v>0</v>
      </c>
      <c r="I37" s="238">
        <v>1</v>
      </c>
      <c r="J37" s="239">
        <v>1266.68</v>
      </c>
      <c r="K37" s="422">
        <v>0</v>
      </c>
      <c r="L37" s="423">
        <v>0</v>
      </c>
      <c r="M37" s="424">
        <v>1</v>
      </c>
      <c r="N37" s="425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2">
        <v>0</v>
      </c>
      <c r="F38" s="423">
        <v>0</v>
      </c>
      <c r="G38" s="424">
        <v>0</v>
      </c>
      <c r="H38" s="425">
        <v>0</v>
      </c>
      <c r="I38" s="238">
        <v>19</v>
      </c>
      <c r="J38" s="239">
        <v>924.2</v>
      </c>
      <c r="K38" s="422">
        <v>1</v>
      </c>
      <c r="L38" s="423">
        <v>272.7</v>
      </c>
      <c r="M38" s="424">
        <v>18</v>
      </c>
      <c r="N38" s="425">
        <v>960.4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2">
        <v>0</v>
      </c>
      <c r="F39" s="423">
        <v>0</v>
      </c>
      <c r="G39" s="424">
        <v>0</v>
      </c>
      <c r="H39" s="425">
        <v>0</v>
      </c>
      <c r="I39" s="238">
        <v>185</v>
      </c>
      <c r="J39" s="239">
        <v>979.48</v>
      </c>
      <c r="K39" s="422">
        <v>16</v>
      </c>
      <c r="L39" s="423">
        <v>801.19</v>
      </c>
      <c r="M39" s="424">
        <v>169</v>
      </c>
      <c r="N39" s="425">
        <v>996.36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2">
        <v>0</v>
      </c>
      <c r="F40" s="423">
        <v>0</v>
      </c>
      <c r="G40" s="424">
        <v>0</v>
      </c>
      <c r="H40" s="425">
        <v>0</v>
      </c>
      <c r="I40" s="238">
        <v>835</v>
      </c>
      <c r="J40" s="239">
        <v>993.38</v>
      </c>
      <c r="K40" s="422">
        <v>116</v>
      </c>
      <c r="L40" s="423">
        <v>980.36</v>
      </c>
      <c r="M40" s="424">
        <v>719</v>
      </c>
      <c r="N40" s="425">
        <v>995.48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2">
        <v>0</v>
      </c>
      <c r="F41" s="423">
        <v>0</v>
      </c>
      <c r="G41" s="424">
        <v>0</v>
      </c>
      <c r="H41" s="425">
        <v>0</v>
      </c>
      <c r="I41" s="238">
        <v>3042</v>
      </c>
      <c r="J41" s="239">
        <v>1019.78</v>
      </c>
      <c r="K41" s="422">
        <v>427</v>
      </c>
      <c r="L41" s="423">
        <v>880.68</v>
      </c>
      <c r="M41" s="424">
        <v>2615</v>
      </c>
      <c r="N41" s="425">
        <v>1042.5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2">
        <v>0</v>
      </c>
      <c r="F42" s="423">
        <v>0</v>
      </c>
      <c r="G42" s="424">
        <v>0</v>
      </c>
      <c r="H42" s="425">
        <v>0</v>
      </c>
      <c r="I42" s="238">
        <v>8628</v>
      </c>
      <c r="J42" s="239">
        <v>1024.1099999999999</v>
      </c>
      <c r="K42" s="422">
        <v>1495</v>
      </c>
      <c r="L42" s="423">
        <v>906.4</v>
      </c>
      <c r="M42" s="424">
        <v>7133</v>
      </c>
      <c r="N42" s="425">
        <v>1048.78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46</v>
      </c>
      <c r="D43" s="239">
        <v>2643.06</v>
      </c>
      <c r="E43" s="422">
        <v>37</v>
      </c>
      <c r="F43" s="423">
        <v>2707.02</v>
      </c>
      <c r="G43" s="424">
        <v>9</v>
      </c>
      <c r="H43" s="425">
        <v>2380.1</v>
      </c>
      <c r="I43" s="238">
        <v>21167</v>
      </c>
      <c r="J43" s="239">
        <v>1026.03</v>
      </c>
      <c r="K43" s="422">
        <v>3984</v>
      </c>
      <c r="L43" s="423">
        <v>904.68</v>
      </c>
      <c r="M43" s="424">
        <v>17183</v>
      </c>
      <c r="N43" s="425">
        <v>1054.1600000000001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329</v>
      </c>
      <c r="D44" s="239">
        <v>2629.76</v>
      </c>
      <c r="E44" s="422">
        <v>248</v>
      </c>
      <c r="F44" s="423">
        <v>2680.65</v>
      </c>
      <c r="G44" s="424">
        <v>81</v>
      </c>
      <c r="H44" s="425">
        <v>2473.94</v>
      </c>
      <c r="I44" s="238">
        <v>42304</v>
      </c>
      <c r="J44" s="239">
        <v>998.72</v>
      </c>
      <c r="K44" s="422">
        <v>7819</v>
      </c>
      <c r="L44" s="423">
        <v>898.49</v>
      </c>
      <c r="M44" s="424">
        <v>34485</v>
      </c>
      <c r="N44" s="425">
        <v>1021.44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9160</v>
      </c>
      <c r="D45" s="239">
        <v>2840.3</v>
      </c>
      <c r="E45" s="422">
        <v>8326</v>
      </c>
      <c r="F45" s="423">
        <v>2893.5</v>
      </c>
      <c r="G45" s="424">
        <v>834</v>
      </c>
      <c r="H45" s="425">
        <v>2309.2199999999998</v>
      </c>
      <c r="I45" s="238">
        <v>81265</v>
      </c>
      <c r="J45" s="239">
        <v>959.14</v>
      </c>
      <c r="K45" s="422">
        <v>13372</v>
      </c>
      <c r="L45" s="423">
        <v>850.54</v>
      </c>
      <c r="M45" s="424">
        <v>67893</v>
      </c>
      <c r="N45" s="425">
        <v>980.53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202005</v>
      </c>
      <c r="D46" s="239">
        <v>2153.17</v>
      </c>
      <c r="E46" s="422">
        <v>147580</v>
      </c>
      <c r="F46" s="423">
        <v>2240.36</v>
      </c>
      <c r="G46" s="424">
        <v>54425</v>
      </c>
      <c r="H46" s="425">
        <v>1916.73</v>
      </c>
      <c r="I46" s="238">
        <v>137145</v>
      </c>
      <c r="J46" s="239">
        <v>979.87</v>
      </c>
      <c r="K46" s="422">
        <v>20530</v>
      </c>
      <c r="L46" s="423">
        <v>833.3</v>
      </c>
      <c r="M46" s="424">
        <v>116615</v>
      </c>
      <c r="N46" s="425">
        <v>1005.67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1635316</v>
      </c>
      <c r="D47" s="239">
        <v>1715.12</v>
      </c>
      <c r="E47" s="422">
        <v>944596</v>
      </c>
      <c r="F47" s="423">
        <v>1851.66</v>
      </c>
      <c r="G47" s="424">
        <v>690720</v>
      </c>
      <c r="H47" s="425">
        <v>1528.41</v>
      </c>
      <c r="I47" s="238">
        <v>205641</v>
      </c>
      <c r="J47" s="239">
        <v>987.83</v>
      </c>
      <c r="K47" s="422">
        <v>27496</v>
      </c>
      <c r="L47" s="423">
        <v>751.27</v>
      </c>
      <c r="M47" s="424">
        <v>178144</v>
      </c>
      <c r="N47" s="425">
        <v>1024.3399999999999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1630498</v>
      </c>
      <c r="D48" s="239">
        <v>1655.93</v>
      </c>
      <c r="E48" s="422">
        <v>927944</v>
      </c>
      <c r="F48" s="423">
        <v>1844.35</v>
      </c>
      <c r="G48" s="424">
        <v>702554</v>
      </c>
      <c r="H48" s="425">
        <v>1407.05</v>
      </c>
      <c r="I48" s="238">
        <v>269287</v>
      </c>
      <c r="J48" s="239">
        <v>987.97</v>
      </c>
      <c r="K48" s="422">
        <v>30840</v>
      </c>
      <c r="L48" s="423">
        <v>679.3</v>
      </c>
      <c r="M48" s="424">
        <v>238447</v>
      </c>
      <c r="N48" s="425">
        <v>1027.8900000000001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1311190</v>
      </c>
      <c r="D49" s="239">
        <v>1580.08</v>
      </c>
      <c r="E49" s="422">
        <v>777015</v>
      </c>
      <c r="F49" s="423">
        <v>1830.18</v>
      </c>
      <c r="G49" s="424">
        <v>534173</v>
      </c>
      <c r="H49" s="425">
        <v>1216.28</v>
      </c>
      <c r="I49" s="238">
        <v>361531</v>
      </c>
      <c r="J49" s="239">
        <v>1004.18</v>
      </c>
      <c r="K49" s="422">
        <v>31899</v>
      </c>
      <c r="L49" s="423">
        <v>616.25</v>
      </c>
      <c r="M49" s="424">
        <v>329632</v>
      </c>
      <c r="N49" s="425">
        <v>1041.72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959781</v>
      </c>
      <c r="D50" s="239">
        <v>1409.89</v>
      </c>
      <c r="E50" s="422">
        <v>565807</v>
      </c>
      <c r="F50" s="423">
        <v>1704.76</v>
      </c>
      <c r="G50" s="424">
        <v>393972</v>
      </c>
      <c r="H50" s="425">
        <v>986.4</v>
      </c>
      <c r="I50" s="238">
        <v>425392</v>
      </c>
      <c r="J50" s="239">
        <v>985.71</v>
      </c>
      <c r="K50" s="422">
        <v>30254</v>
      </c>
      <c r="L50" s="423">
        <v>565.15</v>
      </c>
      <c r="M50" s="424">
        <v>395137</v>
      </c>
      <c r="N50" s="425">
        <v>1017.92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940255</v>
      </c>
      <c r="D51" s="239">
        <v>1177.72</v>
      </c>
      <c r="E51" s="422">
        <v>513917</v>
      </c>
      <c r="F51" s="423">
        <v>1471.6</v>
      </c>
      <c r="G51" s="424">
        <v>426323</v>
      </c>
      <c r="H51" s="425">
        <v>823.45</v>
      </c>
      <c r="I51" s="238">
        <v>786772</v>
      </c>
      <c r="J51" s="239">
        <v>941.98</v>
      </c>
      <c r="K51" s="422">
        <v>48879</v>
      </c>
      <c r="L51" s="423">
        <v>524.58000000000004</v>
      </c>
      <c r="M51" s="424">
        <v>737887</v>
      </c>
      <c r="N51" s="425">
        <v>969.63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2380.06</v>
      </c>
      <c r="E52" s="422">
        <v>58</v>
      </c>
      <c r="F52" s="423">
        <v>2613.15</v>
      </c>
      <c r="G52" s="424">
        <v>17</v>
      </c>
      <c r="H52" s="425">
        <v>1584.83</v>
      </c>
      <c r="I52" s="238">
        <v>1</v>
      </c>
      <c r="J52" s="239">
        <v>1101.3699999999999</v>
      </c>
      <c r="K52" s="422">
        <v>0</v>
      </c>
      <c r="L52" s="423">
        <v>0</v>
      </c>
      <c r="M52" s="424">
        <v>1</v>
      </c>
      <c r="N52" s="425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7" t="s">
        <v>27</v>
      </c>
      <c r="C53" s="429">
        <v>75</v>
      </c>
      <c r="D53" s="428" t="s">
        <v>227</v>
      </c>
      <c r="E53" s="429">
        <v>75</v>
      </c>
      <c r="F53" s="428" t="s">
        <v>227</v>
      </c>
      <c r="G53" s="429">
        <v>76</v>
      </c>
      <c r="H53" s="428" t="s">
        <v>227</v>
      </c>
      <c r="I53" s="429">
        <v>78</v>
      </c>
      <c r="J53" s="428" t="s">
        <v>227</v>
      </c>
      <c r="K53" s="429">
        <v>74</v>
      </c>
      <c r="L53" s="428" t="s">
        <v>227</v>
      </c>
      <c r="M53" s="429">
        <v>79</v>
      </c>
      <c r="N53" s="428" t="s">
        <v>227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0" t="s">
        <v>0</v>
      </c>
      <c r="C55" s="541" t="s">
        <v>31</v>
      </c>
      <c r="D55" s="541"/>
      <c r="E55" s="541"/>
      <c r="F55" s="541"/>
      <c r="G55" s="541"/>
      <c r="H55" s="541"/>
      <c r="I55" s="541" t="s">
        <v>1</v>
      </c>
      <c r="J55" s="541"/>
      <c r="K55" s="541"/>
      <c r="L55" s="541"/>
      <c r="M55" s="541"/>
      <c r="N55" s="541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0"/>
      <c r="C56" s="542" t="s">
        <v>6</v>
      </c>
      <c r="D56" s="542"/>
      <c r="E56" s="543" t="s">
        <v>3</v>
      </c>
      <c r="F56" s="543"/>
      <c r="G56" s="544" t="s">
        <v>4</v>
      </c>
      <c r="H56" s="544"/>
      <c r="I56" s="542" t="s">
        <v>6</v>
      </c>
      <c r="J56" s="542"/>
      <c r="K56" s="543" t="s">
        <v>3</v>
      </c>
      <c r="L56" s="543"/>
      <c r="M56" s="544" t="s">
        <v>4</v>
      </c>
      <c r="N56" s="544"/>
    </row>
    <row r="57" spans="2:33" ht="14.25" customHeight="1">
      <c r="B57" s="540"/>
      <c r="C57" s="439" t="s">
        <v>7</v>
      </c>
      <c r="D57" s="440" t="s">
        <v>8</v>
      </c>
      <c r="E57" s="436" t="s">
        <v>7</v>
      </c>
      <c r="F57" s="437" t="s">
        <v>8</v>
      </c>
      <c r="G57" s="438" t="s">
        <v>7</v>
      </c>
      <c r="H57" s="438" t="s">
        <v>8</v>
      </c>
      <c r="I57" s="439" t="s">
        <v>7</v>
      </c>
      <c r="J57" s="440" t="s">
        <v>8</v>
      </c>
      <c r="K57" s="436" t="s">
        <v>7</v>
      </c>
      <c r="L57" s="437" t="s">
        <v>8</v>
      </c>
      <c r="M57" s="438" t="s">
        <v>7</v>
      </c>
      <c r="N57" s="438" t="s">
        <v>8</v>
      </c>
    </row>
    <row r="58" spans="2:33" ht="14.25" customHeight="1">
      <c r="B58" s="241" t="s">
        <v>6</v>
      </c>
      <c r="C58" s="434">
        <v>336141</v>
      </c>
      <c r="D58" s="435">
        <v>550.46</v>
      </c>
      <c r="E58" s="430">
        <v>176371</v>
      </c>
      <c r="F58" s="431">
        <v>553.94000000000005</v>
      </c>
      <c r="G58" s="432">
        <v>159753</v>
      </c>
      <c r="H58" s="433">
        <v>546.64</v>
      </c>
      <c r="I58" s="434">
        <v>46768</v>
      </c>
      <c r="J58" s="435">
        <v>821.87</v>
      </c>
      <c r="K58" s="430">
        <v>16501</v>
      </c>
      <c r="L58" s="431">
        <v>793</v>
      </c>
      <c r="M58" s="432">
        <v>30267</v>
      </c>
      <c r="N58" s="433">
        <v>837.61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2129</v>
      </c>
      <c r="D59" s="239">
        <v>380.38</v>
      </c>
      <c r="E59" s="422">
        <v>1102</v>
      </c>
      <c r="F59" s="423">
        <v>382.25</v>
      </c>
      <c r="G59" s="424">
        <v>1027</v>
      </c>
      <c r="H59" s="425">
        <v>378.37</v>
      </c>
      <c r="I59" s="238">
        <v>1</v>
      </c>
      <c r="J59" s="239">
        <v>376.96</v>
      </c>
      <c r="K59" s="422">
        <v>1</v>
      </c>
      <c r="L59" s="423">
        <v>376.96</v>
      </c>
      <c r="M59" s="424">
        <v>0</v>
      </c>
      <c r="N59" s="425">
        <v>0</v>
      </c>
    </row>
    <row r="60" spans="2:33" ht="14.25" customHeight="1">
      <c r="B60" s="240" t="s">
        <v>10</v>
      </c>
      <c r="C60" s="238">
        <v>10174</v>
      </c>
      <c r="D60" s="239">
        <v>383.63</v>
      </c>
      <c r="E60" s="422">
        <v>5203</v>
      </c>
      <c r="F60" s="423">
        <v>385.18</v>
      </c>
      <c r="G60" s="424">
        <v>4971</v>
      </c>
      <c r="H60" s="425">
        <v>382</v>
      </c>
      <c r="I60" s="238">
        <v>0</v>
      </c>
      <c r="J60" s="239">
        <v>0</v>
      </c>
      <c r="K60" s="422">
        <v>0</v>
      </c>
      <c r="L60" s="423">
        <v>0</v>
      </c>
      <c r="M60" s="424">
        <v>0</v>
      </c>
      <c r="N60" s="425">
        <v>0</v>
      </c>
    </row>
    <row r="61" spans="2:33" ht="14.25" customHeight="1">
      <c r="B61" s="237" t="s">
        <v>11</v>
      </c>
      <c r="C61" s="238">
        <v>26414</v>
      </c>
      <c r="D61" s="239">
        <v>387.68</v>
      </c>
      <c r="E61" s="422">
        <v>13452</v>
      </c>
      <c r="F61" s="423">
        <v>386.7</v>
      </c>
      <c r="G61" s="424">
        <v>12962</v>
      </c>
      <c r="H61" s="425">
        <v>388.7</v>
      </c>
      <c r="I61" s="238">
        <v>9</v>
      </c>
      <c r="J61" s="239">
        <v>358.07</v>
      </c>
      <c r="K61" s="422">
        <v>4</v>
      </c>
      <c r="L61" s="423">
        <v>306.69</v>
      </c>
      <c r="M61" s="424">
        <v>5</v>
      </c>
      <c r="N61" s="425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58182</v>
      </c>
      <c r="D62" s="239">
        <v>391.32</v>
      </c>
      <c r="E62" s="422">
        <v>29799</v>
      </c>
      <c r="F62" s="423">
        <v>392.87</v>
      </c>
      <c r="G62" s="424">
        <v>28372</v>
      </c>
      <c r="H62" s="425">
        <v>389.73</v>
      </c>
      <c r="I62" s="238">
        <v>31</v>
      </c>
      <c r="J62" s="239">
        <v>382.41</v>
      </c>
      <c r="K62" s="422">
        <v>15</v>
      </c>
      <c r="L62" s="423">
        <v>354.76</v>
      </c>
      <c r="M62" s="424">
        <v>16</v>
      </c>
      <c r="N62" s="425">
        <v>408.34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89706</v>
      </c>
      <c r="D63" s="239">
        <v>400.46</v>
      </c>
      <c r="E63" s="422">
        <v>44366</v>
      </c>
      <c r="F63" s="423">
        <v>400.6</v>
      </c>
      <c r="G63" s="424">
        <v>45335</v>
      </c>
      <c r="H63" s="425">
        <v>400.32</v>
      </c>
      <c r="I63" s="238">
        <v>20</v>
      </c>
      <c r="J63" s="239">
        <v>497.95</v>
      </c>
      <c r="K63" s="422">
        <v>11</v>
      </c>
      <c r="L63" s="423">
        <v>555.96</v>
      </c>
      <c r="M63" s="424">
        <v>9</v>
      </c>
      <c r="N63" s="425">
        <v>427.04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4764</v>
      </c>
      <c r="D64" s="239">
        <v>454.44</v>
      </c>
      <c r="E64" s="422">
        <v>2472</v>
      </c>
      <c r="F64" s="423">
        <v>452.76</v>
      </c>
      <c r="G64" s="424">
        <v>2292</v>
      </c>
      <c r="H64" s="425">
        <v>456.24</v>
      </c>
      <c r="I64" s="238">
        <v>114</v>
      </c>
      <c r="J64" s="239">
        <v>359.02</v>
      </c>
      <c r="K64" s="422">
        <v>51</v>
      </c>
      <c r="L64" s="423">
        <v>344.51</v>
      </c>
      <c r="M64" s="424">
        <v>63</v>
      </c>
      <c r="N64" s="425">
        <v>370.76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3241</v>
      </c>
      <c r="D65" s="239">
        <v>454.5</v>
      </c>
      <c r="E65" s="422">
        <v>1992</v>
      </c>
      <c r="F65" s="423">
        <v>458.65</v>
      </c>
      <c r="G65" s="424">
        <v>1249</v>
      </c>
      <c r="H65" s="425">
        <v>447.89</v>
      </c>
      <c r="I65" s="238">
        <v>103</v>
      </c>
      <c r="J65" s="239">
        <v>346.06</v>
      </c>
      <c r="K65" s="422">
        <v>51</v>
      </c>
      <c r="L65" s="423">
        <v>367.24</v>
      </c>
      <c r="M65" s="424">
        <v>52</v>
      </c>
      <c r="N65" s="425">
        <v>325.29000000000002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4968</v>
      </c>
      <c r="D66" s="239">
        <v>490.69</v>
      </c>
      <c r="E66" s="422">
        <v>3011</v>
      </c>
      <c r="F66" s="423">
        <v>491.24</v>
      </c>
      <c r="G66" s="424">
        <v>1957</v>
      </c>
      <c r="H66" s="425">
        <v>489.85</v>
      </c>
      <c r="I66" s="238">
        <v>102</v>
      </c>
      <c r="J66" s="239">
        <v>413.08</v>
      </c>
      <c r="K66" s="422">
        <v>54</v>
      </c>
      <c r="L66" s="423">
        <v>432.61</v>
      </c>
      <c r="M66" s="424">
        <v>48</v>
      </c>
      <c r="N66" s="425">
        <v>391.11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7877</v>
      </c>
      <c r="D67" s="239">
        <v>546.36</v>
      </c>
      <c r="E67" s="422">
        <v>4773</v>
      </c>
      <c r="F67" s="423">
        <v>540.08000000000004</v>
      </c>
      <c r="G67" s="424">
        <v>3104</v>
      </c>
      <c r="H67" s="425">
        <v>556.02</v>
      </c>
      <c r="I67" s="238">
        <v>172</v>
      </c>
      <c r="J67" s="239">
        <v>388.12</v>
      </c>
      <c r="K67" s="422">
        <v>86</v>
      </c>
      <c r="L67" s="423">
        <v>417.05</v>
      </c>
      <c r="M67" s="424">
        <v>86</v>
      </c>
      <c r="N67" s="425">
        <v>359.19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13951</v>
      </c>
      <c r="D68" s="239">
        <v>614.78</v>
      </c>
      <c r="E68" s="422">
        <v>8170</v>
      </c>
      <c r="F68" s="423">
        <v>616.67999999999995</v>
      </c>
      <c r="G68" s="424">
        <v>5781</v>
      </c>
      <c r="H68" s="425">
        <v>612.1</v>
      </c>
      <c r="I68" s="238">
        <v>909</v>
      </c>
      <c r="J68" s="239">
        <v>691.86</v>
      </c>
      <c r="K68" s="422">
        <v>422</v>
      </c>
      <c r="L68" s="423">
        <v>712.27</v>
      </c>
      <c r="M68" s="424">
        <v>487</v>
      </c>
      <c r="N68" s="425">
        <v>674.17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20676</v>
      </c>
      <c r="D69" s="239">
        <v>695.61</v>
      </c>
      <c r="E69" s="422">
        <v>12178</v>
      </c>
      <c r="F69" s="423">
        <v>691.86</v>
      </c>
      <c r="G69" s="424">
        <v>8498</v>
      </c>
      <c r="H69" s="425">
        <v>700.99</v>
      </c>
      <c r="I69" s="238">
        <v>4012</v>
      </c>
      <c r="J69" s="239">
        <v>760.61</v>
      </c>
      <c r="K69" s="422">
        <v>1988</v>
      </c>
      <c r="L69" s="423">
        <v>743.81</v>
      </c>
      <c r="M69" s="424">
        <v>2024</v>
      </c>
      <c r="N69" s="425">
        <v>777.11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24860</v>
      </c>
      <c r="D70" s="239">
        <v>780.43</v>
      </c>
      <c r="E70" s="422">
        <v>14457</v>
      </c>
      <c r="F70" s="423">
        <v>778.27</v>
      </c>
      <c r="G70" s="424">
        <v>10402</v>
      </c>
      <c r="H70" s="425">
        <v>783.46</v>
      </c>
      <c r="I70" s="238">
        <v>8635</v>
      </c>
      <c r="J70" s="239">
        <v>809.53</v>
      </c>
      <c r="K70" s="422">
        <v>4034</v>
      </c>
      <c r="L70" s="423">
        <v>797.28</v>
      </c>
      <c r="M70" s="424">
        <v>4601</v>
      </c>
      <c r="N70" s="425">
        <v>820.27</v>
      </c>
      <c r="R70" s="200"/>
      <c r="S70" s="193"/>
      <c r="T70" s="521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24476</v>
      </c>
      <c r="D71" s="239">
        <v>837.91</v>
      </c>
      <c r="E71" s="422">
        <v>13995</v>
      </c>
      <c r="F71" s="423">
        <v>832.22</v>
      </c>
      <c r="G71" s="424">
        <v>10481</v>
      </c>
      <c r="H71" s="425">
        <v>845.5</v>
      </c>
      <c r="I71" s="238">
        <v>10511</v>
      </c>
      <c r="J71" s="239">
        <v>824.63</v>
      </c>
      <c r="K71" s="422">
        <v>4593</v>
      </c>
      <c r="L71" s="423">
        <v>791.59</v>
      </c>
      <c r="M71" s="424">
        <v>5918</v>
      </c>
      <c r="N71" s="425">
        <v>850.28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18723</v>
      </c>
      <c r="D72" s="239">
        <v>863.37</v>
      </c>
      <c r="E72" s="422">
        <v>10028</v>
      </c>
      <c r="F72" s="423">
        <v>857.2</v>
      </c>
      <c r="G72" s="424">
        <v>8695</v>
      </c>
      <c r="H72" s="425">
        <v>870.48</v>
      </c>
      <c r="I72" s="238">
        <v>7082</v>
      </c>
      <c r="J72" s="239">
        <v>907.53</v>
      </c>
      <c r="K72" s="422">
        <v>2485</v>
      </c>
      <c r="L72" s="423">
        <v>877</v>
      </c>
      <c r="M72" s="424">
        <v>4597</v>
      </c>
      <c r="N72" s="425">
        <v>924.04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12243</v>
      </c>
      <c r="D73" s="239">
        <v>861.03</v>
      </c>
      <c r="E73" s="422">
        <v>6082</v>
      </c>
      <c r="F73" s="423">
        <v>851.31</v>
      </c>
      <c r="G73" s="424">
        <v>6161</v>
      </c>
      <c r="H73" s="425">
        <v>870.62</v>
      </c>
      <c r="I73" s="238">
        <v>4815</v>
      </c>
      <c r="J73" s="239">
        <v>891.61</v>
      </c>
      <c r="K73" s="422">
        <v>1298</v>
      </c>
      <c r="L73" s="423">
        <v>852.26</v>
      </c>
      <c r="M73" s="424">
        <v>3517</v>
      </c>
      <c r="N73" s="425">
        <v>906.14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7368</v>
      </c>
      <c r="D74" s="239">
        <v>838.12</v>
      </c>
      <c r="E74" s="422">
        <v>3168</v>
      </c>
      <c r="F74" s="423">
        <v>828.89</v>
      </c>
      <c r="G74" s="424">
        <v>4200</v>
      </c>
      <c r="H74" s="425">
        <v>845.08</v>
      </c>
      <c r="I74" s="238">
        <v>3806</v>
      </c>
      <c r="J74" s="239">
        <v>828.78</v>
      </c>
      <c r="K74" s="422">
        <v>741</v>
      </c>
      <c r="L74" s="423">
        <v>793.24</v>
      </c>
      <c r="M74" s="424">
        <v>3065</v>
      </c>
      <c r="N74" s="425">
        <v>837.37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3962</v>
      </c>
      <c r="D75" s="239">
        <v>811.4</v>
      </c>
      <c r="E75" s="422">
        <v>1464</v>
      </c>
      <c r="F75" s="423">
        <v>810.85</v>
      </c>
      <c r="G75" s="424">
        <v>2498</v>
      </c>
      <c r="H75" s="425">
        <v>811.72</v>
      </c>
      <c r="I75" s="238">
        <v>2803</v>
      </c>
      <c r="J75" s="239">
        <v>799.81</v>
      </c>
      <c r="K75" s="422">
        <v>373</v>
      </c>
      <c r="L75" s="423">
        <v>748.28</v>
      </c>
      <c r="M75" s="424">
        <v>2430</v>
      </c>
      <c r="N75" s="425">
        <v>807.72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2427</v>
      </c>
      <c r="D76" s="239">
        <v>841.1</v>
      </c>
      <c r="E76" s="422">
        <v>659</v>
      </c>
      <c r="F76" s="423">
        <v>838.44</v>
      </c>
      <c r="G76" s="424">
        <v>1768</v>
      </c>
      <c r="H76" s="425">
        <v>842.1</v>
      </c>
      <c r="I76" s="238">
        <v>3643</v>
      </c>
      <c r="J76" s="239">
        <v>760.76</v>
      </c>
      <c r="K76" s="422">
        <v>294</v>
      </c>
      <c r="L76" s="423">
        <v>656.54</v>
      </c>
      <c r="M76" s="424">
        <v>3349</v>
      </c>
      <c r="N76" s="425">
        <v>769.91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2">
        <v>0</v>
      </c>
      <c r="F77" s="423">
        <v>0</v>
      </c>
      <c r="G77" s="424">
        <v>0</v>
      </c>
      <c r="H77" s="425">
        <v>0</v>
      </c>
      <c r="I77" s="238">
        <v>0</v>
      </c>
      <c r="J77" s="239">
        <v>0</v>
      </c>
      <c r="K77" s="422">
        <v>0</v>
      </c>
      <c r="L77" s="423">
        <v>0</v>
      </c>
      <c r="M77" s="424">
        <v>0</v>
      </c>
      <c r="N77" s="425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7" t="s">
        <v>27</v>
      </c>
      <c r="C78" s="429">
        <v>36</v>
      </c>
      <c r="D78" s="428" t="s">
        <v>227</v>
      </c>
      <c r="E78" s="429">
        <v>36</v>
      </c>
      <c r="F78" s="428" t="s">
        <v>227</v>
      </c>
      <c r="G78" s="429">
        <v>35</v>
      </c>
      <c r="H78" s="428" t="s">
        <v>227</v>
      </c>
      <c r="I78" s="429">
        <v>66</v>
      </c>
      <c r="J78" s="428" t="s">
        <v>227</v>
      </c>
      <c r="K78" s="429">
        <v>62</v>
      </c>
      <c r="L78" s="428" t="s">
        <v>227</v>
      </c>
      <c r="M78" s="429">
        <v>68</v>
      </c>
      <c r="N78" s="428" t="s">
        <v>227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590" t="s">
        <v>228</v>
      </c>
      <c r="C81" s="590"/>
      <c r="D81" s="590"/>
      <c r="E81" s="590"/>
      <c r="F81" s="590"/>
      <c r="G81" s="590"/>
      <c r="H81" s="590"/>
    </row>
    <row r="83" spans="2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6" activePane="bottomLeft" state="frozen"/>
      <selection activeCell="Q29" sqref="Q29"/>
      <selection pane="bottomLeft" activeCell="Z40" sqref="Z4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4" t="s">
        <v>114</v>
      </c>
      <c r="D36" s="45">
        <v>1060220</v>
      </c>
      <c r="E36" s="45">
        <v>6678169</v>
      </c>
      <c r="F36" s="45">
        <v>2342783</v>
      </c>
      <c r="G36" s="45">
        <v>335681</v>
      </c>
      <c r="H36" s="45">
        <v>46684</v>
      </c>
      <c r="I36" s="45">
        <v>10463537</v>
      </c>
      <c r="J36" s="30"/>
    </row>
    <row r="37" spans="2:23">
      <c r="B37" s="44"/>
      <c r="C37" s="47" t="s">
        <v>115</v>
      </c>
      <c r="D37" s="48">
        <v>1061553</v>
      </c>
      <c r="E37" s="48">
        <v>6688655</v>
      </c>
      <c r="F37" s="48">
        <v>2343215</v>
      </c>
      <c r="G37" s="48">
        <v>336141</v>
      </c>
      <c r="H37" s="48">
        <v>46768</v>
      </c>
      <c r="I37" s="49">
        <v>10476332</v>
      </c>
      <c r="J37" s="30"/>
      <c r="K37" s="26" cm="1">
        <f t="array" ref="K37">LOOKUP(2,1/(D32:D45&lt;&gt;""),D32:D45)</f>
        <v>1061553</v>
      </c>
      <c r="L37" s="26" cm="1">
        <f t="array" ref="L37">LOOKUP(2,1/(E32:E45&lt;&gt;""),E32:E45)</f>
        <v>6688655</v>
      </c>
      <c r="M37" s="26" cm="1">
        <f t="array" ref="M37">LOOKUP(2,1/(F32:F45&lt;&gt;""),F32:F45)</f>
        <v>2343215</v>
      </c>
      <c r="N37" s="26" cm="1">
        <f t="array" ref="N37">LOOKUP(2,1/(G32:G45&lt;&gt;""),G32:G45)</f>
        <v>336141</v>
      </c>
      <c r="O37" s="26" cm="1">
        <f t="array" ref="O37">LOOKUP(2,1/(H32:H45&lt;&gt;""),H32:H45)</f>
        <v>46768</v>
      </c>
      <c r="P37" s="26" cm="1">
        <f t="array" ref="P37">LOOKUP(2,1/(I32:I45&lt;&gt;""),I32:I45)</f>
        <v>10476332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1061553</v>
      </c>
      <c r="S37" s="26" cm="1">
        <f t="array" ref="S37">LOOKUP(2,1/(L32:L45&lt;&gt;""),L32:L45)</f>
        <v>6688655</v>
      </c>
      <c r="T37" s="26" cm="1">
        <f t="array" ref="T37">LOOKUP(2,1/(M32:M45&lt;&gt;""),M32:M45)</f>
        <v>2343215</v>
      </c>
      <c r="U37" s="26" cm="1">
        <f t="array" ref="U37">LOOKUP(2,1/(N32:N45&lt;&gt;""),N32:N45)</f>
        <v>336141</v>
      </c>
      <c r="V37" s="26" cm="1">
        <f t="array" ref="V37">LOOKUP(2,1/(O32:O45&lt;&gt;""),O32:O45)</f>
        <v>46768</v>
      </c>
      <c r="W37" s="26" cm="1">
        <f t="array" ref="W37">LOOKUP(2,1/(P32:P45&lt;&gt;""),P32:P45)</f>
        <v>10476332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3" t="s">
        <v>114</v>
      </c>
      <c r="D78" s="51">
        <v>5.07</v>
      </c>
      <c r="E78" s="51">
        <v>1.63</v>
      </c>
      <c r="F78" s="51">
        <v>-0.24</v>
      </c>
      <c r="G78" s="51">
        <v>-1</v>
      </c>
      <c r="H78" s="51">
        <v>0.98</v>
      </c>
      <c r="I78" s="51">
        <v>1.45</v>
      </c>
      <c r="L78" s="270"/>
    </row>
    <row r="79" spans="2:17">
      <c r="B79" s="44"/>
      <c r="C79" s="54" t="s">
        <v>115</v>
      </c>
      <c r="D79" s="55">
        <v>4.55</v>
      </c>
      <c r="E79" s="55">
        <v>1.75</v>
      </c>
      <c r="F79" s="55">
        <v>-0.26</v>
      </c>
      <c r="G79" s="55">
        <v>-1</v>
      </c>
      <c r="H79" s="55">
        <v>0.88</v>
      </c>
      <c r="I79" s="55">
        <v>1.47</v>
      </c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26" activePane="bottomLeft" state="frozen"/>
      <selection activeCell="Q29" sqref="Q29"/>
      <selection pane="bottomLeft" activeCell="E42" sqref="E4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7" t="s">
        <v>213</v>
      </c>
      <c r="C4" s="548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4" t="s">
        <v>114</v>
      </c>
      <c r="D36" s="45">
        <v>1329844</v>
      </c>
      <c r="E36" s="45">
        <v>10474414</v>
      </c>
      <c r="F36" s="45">
        <v>2280397</v>
      </c>
      <c r="G36" s="45">
        <v>184700</v>
      </c>
      <c r="H36" s="45">
        <v>38310</v>
      </c>
      <c r="I36" s="45">
        <v>14307665</v>
      </c>
    </row>
    <row r="37" spans="2:17">
      <c r="B37" s="44"/>
      <c r="C37" s="47" t="s">
        <v>115</v>
      </c>
      <c r="D37" s="48">
        <v>1331622</v>
      </c>
      <c r="E37" s="48">
        <v>10499212</v>
      </c>
      <c r="F37" s="48">
        <v>2281933</v>
      </c>
      <c r="G37" s="48">
        <v>185031</v>
      </c>
      <c r="H37" s="48">
        <v>38437</v>
      </c>
      <c r="I37" s="49">
        <v>14336235</v>
      </c>
      <c r="K37" s="302" cm="1">
        <f t="array" ref="K37">LOOKUP(2,1/(D32:D45&lt;&gt;""),D32:D45)</f>
        <v>1331622</v>
      </c>
      <c r="L37" s="302" cm="1">
        <f t="array" ref="L37">LOOKUP(2,1/(E32:E45&lt;&gt;""),E32:E45)</f>
        <v>10499212</v>
      </c>
      <c r="M37" s="302" cm="1">
        <f t="array" ref="M37">LOOKUP(2,1/(F32:F45&lt;&gt;""),F32:F45)</f>
        <v>2281933</v>
      </c>
      <c r="N37" s="302" cm="1">
        <f t="array" ref="N37">LOOKUP(2,1/(G32:G45&lt;&gt;""),G32:G45)</f>
        <v>185031</v>
      </c>
      <c r="O37" s="302" cm="1">
        <f t="array" ref="O37">LOOKUP(2,1/(H32:H45&lt;&gt;""),H32:H45)</f>
        <v>38437</v>
      </c>
      <c r="P37" s="302" cm="1">
        <f t="array" ref="P37">LOOKUP(2,1/(I32:I45&lt;&gt;""),I32:I45)</f>
        <v>14336235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44" t="s">
        <v>114</v>
      </c>
      <c r="D78" s="51">
        <v>9.25</v>
      </c>
      <c r="E78" s="51">
        <v>6.12</v>
      </c>
      <c r="F78" s="51">
        <v>4.07</v>
      </c>
      <c r="G78" s="51">
        <v>3.94</v>
      </c>
      <c r="H78" s="51">
        <v>6.47</v>
      </c>
      <c r="I78" s="51">
        <v>6.04</v>
      </c>
    </row>
    <row r="79" spans="2:20">
      <c r="B79" s="44"/>
      <c r="C79" s="54" t="s">
        <v>115</v>
      </c>
      <c r="D79" s="55">
        <v>8.6300000000000008</v>
      </c>
      <c r="E79" s="55">
        <v>6.24</v>
      </c>
      <c r="F79" s="55">
        <v>4.0599999999999996</v>
      </c>
      <c r="G79" s="55">
        <v>3.93</v>
      </c>
      <c r="H79" s="55">
        <v>6.39</v>
      </c>
      <c r="I79" s="55">
        <v>6.07</v>
      </c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5"/>
      <c r="D90" s="546"/>
      <c r="E90" s="546"/>
      <c r="F90" s="546"/>
      <c r="G90" s="546"/>
      <c r="H90" s="546"/>
      <c r="I90" s="546"/>
    </row>
    <row r="91" spans="2:10">
      <c r="C91" s="545"/>
      <c r="D91" s="545"/>
      <c r="E91" s="545"/>
      <c r="F91" s="545"/>
      <c r="G91" s="545"/>
      <c r="H91" s="545"/>
      <c r="I91" s="545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6" activePane="bottomLeft" state="frozen"/>
      <selection activeCell="H25" sqref="H25"/>
      <selection pane="bottomLeft" activeCell="T72" sqref="T7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>
        <v>1254.31</v>
      </c>
      <c r="E36" s="51">
        <v>1568.46</v>
      </c>
      <c r="F36" s="51">
        <v>973.37</v>
      </c>
      <c r="G36" s="51">
        <v>550.22</v>
      </c>
      <c r="H36" s="51">
        <v>820.63</v>
      </c>
      <c r="I36" s="51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7" t="s">
        <v>115</v>
      </c>
      <c r="D37" s="55">
        <v>1254.4100000000001</v>
      </c>
      <c r="E37" s="55">
        <v>1569.7</v>
      </c>
      <c r="F37" s="55">
        <v>973.85</v>
      </c>
      <c r="G37" s="55">
        <v>550.46</v>
      </c>
      <c r="H37" s="55">
        <v>821.87</v>
      </c>
      <c r="I37" s="55">
        <v>1368.44</v>
      </c>
      <c r="K37" s="31" cm="1">
        <f t="array" ref="K37">LOOKUP(2,1/(D32:D45&lt;&gt;""),D32:D45)</f>
        <v>1254.4100000000001</v>
      </c>
      <c r="L37" s="31" cm="1">
        <f t="array" ref="L37">LOOKUP(2,1/(E32:E45&lt;&gt;""),E32:E45)</f>
        <v>1569.7</v>
      </c>
      <c r="M37" s="31" cm="1">
        <f t="array" ref="M37">LOOKUP(2,1/(F32:F45&lt;&gt;""),F32:F45)</f>
        <v>973.85</v>
      </c>
      <c r="N37" s="31" cm="1">
        <f t="array" ref="N37">LOOKUP(2,1/(G32:G45&lt;&gt;""),G32:G45)</f>
        <v>550.46</v>
      </c>
      <c r="O37" s="31" cm="1">
        <f t="array" ref="O37">LOOKUP(2,1/(H32:H45&lt;&gt;""),H32:H45)</f>
        <v>821.87</v>
      </c>
      <c r="P37" s="31" cm="1">
        <f t="array" ref="P37">LOOKUP(2,1/(I32:I45&lt;&gt;""),I32:I45)</f>
        <v>1368.44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>
        <v>3.98</v>
      </c>
      <c r="E78" s="51">
        <v>4.41</v>
      </c>
      <c r="F78" s="51">
        <v>4.32</v>
      </c>
      <c r="G78" s="51">
        <v>5</v>
      </c>
      <c r="H78" s="51">
        <v>5.44</v>
      </c>
      <c r="I78" s="51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7" t="s">
        <v>115</v>
      </c>
      <c r="D79" s="55">
        <v>3.91</v>
      </c>
      <c r="E79" s="55">
        <v>4.42</v>
      </c>
      <c r="F79" s="55">
        <v>4.32</v>
      </c>
      <c r="G79" s="55">
        <v>4.9800000000000004</v>
      </c>
      <c r="H79" s="55">
        <v>5.47</v>
      </c>
      <c r="I79" s="55">
        <v>4.53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5"/>
      <c r="D90" s="526"/>
      <c r="E90" s="526"/>
      <c r="F90" s="526"/>
      <c r="G90" s="526"/>
      <c r="H90" s="526"/>
      <c r="I90" s="526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P20" sqref="P20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2" t="s">
        <v>33</v>
      </c>
      <c r="C1" s="553"/>
      <c r="D1" s="553"/>
      <c r="E1" s="553"/>
      <c r="F1" s="553"/>
      <c r="G1" s="553"/>
    </row>
    <row r="3" spans="1:138" ht="18.75">
      <c r="B3" s="248" t="s">
        <v>220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4" t="s">
        <v>41</v>
      </c>
      <c r="C4" s="556" t="s">
        <v>40</v>
      </c>
      <c r="D4" s="557"/>
      <c r="E4" s="251" t="s">
        <v>34</v>
      </c>
      <c r="F4" s="251"/>
      <c r="G4" s="251"/>
    </row>
    <row r="5" spans="1:138" ht="18.600000000000001" customHeight="1">
      <c r="A5" s="250"/>
      <c r="B5" s="555"/>
      <c r="C5" s="252" t="s">
        <v>7</v>
      </c>
      <c r="D5" s="252" t="s">
        <v>32</v>
      </c>
      <c r="E5" s="451" t="s">
        <v>4</v>
      </c>
      <c r="F5" s="452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5" t="s">
        <v>29</v>
      </c>
      <c r="C6" s="456">
        <v>987083</v>
      </c>
      <c r="D6" s="457">
        <f>C6/$C$12</f>
        <v>0.4677</v>
      </c>
      <c r="E6" s="453">
        <v>0.26269999999999999</v>
      </c>
      <c r="F6" s="454">
        <v>0.1135</v>
      </c>
      <c r="G6" s="459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8" t="s">
        <v>28</v>
      </c>
      <c r="C7" s="456">
        <v>167888</v>
      </c>
      <c r="D7" s="457">
        <f t="shared" ref="D7:D11" si="0">C7/$C$12</f>
        <v>7.9600000000000004E-2</v>
      </c>
      <c r="E7" s="453">
        <v>0.2051</v>
      </c>
      <c r="F7" s="454">
        <v>0.12909999999999999</v>
      </c>
      <c r="G7" s="459">
        <v>0.15840000000000001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5" t="s">
        <v>35</v>
      </c>
      <c r="C8" s="456">
        <v>237440</v>
      </c>
      <c r="D8" s="457">
        <f t="shared" si="0"/>
        <v>0.1125</v>
      </c>
      <c r="E8" s="453">
        <v>0.3387</v>
      </c>
      <c r="F8" s="454">
        <v>0.24529999999999999</v>
      </c>
      <c r="G8" s="459">
        <v>0.28620000000000001</v>
      </c>
      <c r="H8" s="3"/>
      <c r="I8" s="3"/>
      <c r="J8" s="550"/>
      <c r="K8" s="550"/>
      <c r="L8" s="550"/>
      <c r="M8" s="550"/>
      <c r="N8" s="550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5" t="s">
        <v>30</v>
      </c>
      <c r="C9" s="456">
        <v>554122</v>
      </c>
      <c r="D9" s="457">
        <f t="shared" si="0"/>
        <v>0.2626</v>
      </c>
      <c r="E9" s="453">
        <v>0.25619999999999998</v>
      </c>
      <c r="F9" s="454">
        <v>6.0299999999999999E-2</v>
      </c>
      <c r="G9" s="459">
        <v>0.23799999999999999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5" t="s">
        <v>31</v>
      </c>
      <c r="C10" s="456">
        <v>141302</v>
      </c>
      <c r="D10" s="457">
        <f t="shared" si="0"/>
        <v>6.7000000000000004E-2</v>
      </c>
      <c r="E10" s="453">
        <v>0.42420000000000002</v>
      </c>
      <c r="F10" s="454">
        <v>0.41689999999999999</v>
      </c>
      <c r="G10" s="459">
        <v>0.4204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5" t="s">
        <v>37</v>
      </c>
      <c r="C11" s="456">
        <v>22592</v>
      </c>
      <c r="D11" s="457">
        <f t="shared" si="0"/>
        <v>1.0699999999999999E-2</v>
      </c>
      <c r="E11" s="453">
        <v>0.48010000000000003</v>
      </c>
      <c r="F11" s="454">
        <v>0.48849999999999999</v>
      </c>
      <c r="G11" s="459">
        <v>0.48309999999999997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2110427</v>
      </c>
      <c r="D12" s="257">
        <f>SUM(D6:D11)</f>
        <v>1.0001</v>
      </c>
      <c r="E12" s="460">
        <v>0.26700000000000002</v>
      </c>
      <c r="F12" s="461">
        <v>0.13780000000000001</v>
      </c>
      <c r="G12" s="258">
        <v>0.20499999999999999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5" t="s">
        <v>38</v>
      </c>
      <c r="C13" s="456">
        <v>424</v>
      </c>
      <c r="D13" s="457">
        <f>C13/C14</f>
        <v>2.0000000000000001E-4</v>
      </c>
      <c r="E13" s="453">
        <v>2.2000000000000001E-3</v>
      </c>
      <c r="F13" s="454">
        <v>3.5999999999999999E-3</v>
      </c>
      <c r="G13" s="459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2110851</v>
      </c>
      <c r="D14" s="261">
        <v>1</v>
      </c>
      <c r="E14" s="460">
        <v>0.25879999999999997</v>
      </c>
      <c r="F14" s="461">
        <v>0.13739999999999999</v>
      </c>
      <c r="G14" s="261">
        <v>0.20150000000000001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0.4677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0.1125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0.2626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0.1573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6.7000000000000004E-2</v>
      </c>
      <c r="D45" s="71">
        <f>SUM(C41:C44)</f>
        <v>1.0001</v>
      </c>
      <c r="E45" s="71">
        <f>SUM(C41:C44)</f>
        <v>1.0001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7.9600000000000004E-2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0.31459999999999999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1"/>
      <c r="M54" s="551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1"/>
      <c r="M56" s="551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1"/>
      <c r="M62" s="551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9"/>
      <c r="M63" s="549"/>
      <c r="N63" s="549"/>
      <c r="O63" s="549"/>
      <c r="P63" s="549"/>
      <c r="Q63" s="549"/>
      <c r="R63" s="549"/>
      <c r="S63" s="549"/>
      <c r="T63" s="549"/>
      <c r="U63" s="549"/>
      <c r="V63" s="549"/>
      <c r="W63" s="549"/>
      <c r="X63" s="549"/>
      <c r="Y63" s="549"/>
      <c r="Z63" s="549"/>
      <c r="AA63" s="549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FEE79B1-D5BB-40F3-96E2-384C0E79DE17}"/>
</file>

<file path=customXml/itemProps2.xml><?xml version="1.0" encoding="utf-8"?>
<ds:datastoreItem xmlns:ds="http://schemas.openxmlformats.org/officeDocument/2006/customXml" ds:itemID="{99F82463-426B-4F8E-A2E4-5F333B92F5B9}"/>
</file>

<file path=customXml/itemProps3.xml><?xml version="1.0" encoding="utf-8"?>
<ds:datastoreItem xmlns:ds="http://schemas.openxmlformats.org/officeDocument/2006/customXml" ds:itemID="{EA0B3EF3-230C-4D4F-82C2-6EE7B5F77730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2026-04-22T08:36:37Z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