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olors4.xml" ContentType="application/vnd.ms-office.chartcolor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Agosto\"/>
    </mc:Choice>
  </mc:AlternateContent>
  <xr:revisionPtr revIDLastSave="0" documentId="13_ncr:1_{DF954461-182D-4CE4-B832-D77CDB6223DE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B5" i="50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<sst xmlns="http://schemas.openxmlformats.org/spreadsheetml/2006/main" count="984" uniqueCount="229">
  <si>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</si>
  <si>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</si>
  <si>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</si>
  <si>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</si>
  <si>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</si>
  <si>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</si>
  <si>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</si>
  <si>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</si>
  <si>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</si>
  <si>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</si>
  <si>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</si>
  <si>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</si>
  <si>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</si>
  <si>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</si>
  <si>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</si>
  <si>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</si>
  <si>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</si>
  <si>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</si>
  <si>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</si>
  <si>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</si>
  <si>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</si>
  <si>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</si>
  <si>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</si>
  <si>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</si>
  <si>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</si>
  <si>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</si>
  <si>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</si>
  <si>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</si>
  <si>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</si>
  <si>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</si>
  <si>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</si>
  <si>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</si>
  <si>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</si>
  <si>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</si>
  <si>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</si>
  <si>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</si>
  <si>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</si>
  <si>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</si>
  <si>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</si>
  <si>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</si>
  <si>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</si>
  <si>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</si>
  <si>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</si>
  <si>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</si>
  <si>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</si>
  <si>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</si>
  <si>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</si>
  <si>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</si>
  <si>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</si>
  <si>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</si>
  <si>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</si>
  <si>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</si>
  <si>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</si>
  <si>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</si>
  <si>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</si>
  <si>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</si>
  <si>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</si>
  <si>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</si>
  <si>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</si>
  <si>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</si>
  <si>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</si>
  <si>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</si>
  <si>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</si>
  <si>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</si>
  <si>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</si>
  <si>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</si>
  <si>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</si>
  <si>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</si>
  <si>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</si>
  <si>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</si>
  <si>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</si>
  <si>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</si>
  <si>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</si>
  <si>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</si>
  <si>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</si>
  <si>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</si>
  <si>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</si>
  <si>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</si>
  <si>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</si>
  <si>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</si>
  <si>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</si>
  <si>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</si>
  <si>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</si>
  <si>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</si>
  <si>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</si>
  <si>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</si>
  <si>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</si>
  <si>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</si>
  <si>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</si>
  <si>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</si>
  <si>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</si>
  <si>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</si>
  <si>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</si>
  <si>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</si>
  <si>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</si>
  <si>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</si>
  <si>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</si>
  <si>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</si>
  <si>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</si>
  <si>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</si>
  <si>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</si>
  <si>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</si>
  <si>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</si>
  <si>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</si>
  <si>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</si>
  <si>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</si>
  <si>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</si>
  <si>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</si>
  <si>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</si>
  <si>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</si>
  <si>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</si>
  <si>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</si>
  <si>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</si>
  <si>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</si>
  <si>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</si>
  <si>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</si>
  <si>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</si>
  <si>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</si>
  <si>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</si>
  <si>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</si>
  <si>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</si>
  <si>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</si>
  <si>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</si>
  <si>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</si>
  <si>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</si>
  <si>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</si>
  <si>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</si>
  <si>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</si>
  <si>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</si>
  <si>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</si>
  <si>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</si>
  <si>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</si>
  <si>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</si>
  <si>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</si>
  <si>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</si>
  <si>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</si>
  <si>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</si>
  <si>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</si>
  <si>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</si>
  <si>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</si>
  <si>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</si>
  <si>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</si>
  <si>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</si>
  <si>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</si>
  <si>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</si>
  <si>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</si>
  <si>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</si>
  <si>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</si>
  <si>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</si>
  <si>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</si>
  <si>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</si>
  <si>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</si>
  <si>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</si>
  <si>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</si>
  <si>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</si>
  <si>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</si>
  <si>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</si>
  <si>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</si>
  <si>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</si>
  <si>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</si>
  <si>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</si>
  <si>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</si>
  <si>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</si>
  <si>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</si>
  <si>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</si>
  <si>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</si>
  <si>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</si>
  <si>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</si>
  <si>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</si>
  <si>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</si>
  <si>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</si>
  <si>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</si>
  <si>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</si>
  <si>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</si>
  <si>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</si>
  <si>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</si>
  <si>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</si>
  <si>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</si>
  <si>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</si>
  <si>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</si>
  <si>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</si>
  <si>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</si>
  <si>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</si>
  <si>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</si>
  <si>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</si>
  <si>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</si>
  <si>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</si>
  <si>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</si>
  <si>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</si>
  <si>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</si>
  <si>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</si>
  <si>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</si>
  <si>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</si>
  <si>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</si>
  <si>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</si>
  <si>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</si>
  <si>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</si>
  <si>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</si>
  <si>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</si>
  <si>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</si>
  <si>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</si>
  <si>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</si>
  <si>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</si>
  <si>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</si>
  <si>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</si>
  <si>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</si>
  <si>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</si>
  <si>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</si>
  <si>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</si>
  <si>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</si>
  <si>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</si>
  <si>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</si>
  <si>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</si>
  <si>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</si>
  <si>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</si>
  <si>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</si>
  <si>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</si>
  <si>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</si>
  <si>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42 pensiones de las que no consta el género</t>
    </r>
  </si>
  <si>
    <t>PENSIONISTAS DEL SISTEMA DE SEGURIDAD SOCIAL  A 1 DE AGOSTO DE 2026</t>
  </si>
  <si>
    <t>PENSIONES CONTRIBUTIVAS EN VIGOR A 1 DE AGOSTO DE 2026</t>
  </si>
  <si>
    <t>JULIO 2026</t>
  </si>
  <si>
    <t xml:space="preserve">  1 de agosto de 2026</t>
  </si>
  <si>
    <t>Julio 2026</t>
  </si>
  <si>
    <r>
      <t xml:space="preserve">Julio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</si>
  <si>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Julio 2025</t>
    </r>
  </si>
  <si>
    <t>Datos a 1 de Agosto de 2026</t>
  </si>
  <si>
    <t>1 de Agosto de 2026</t>
  </si>
  <si>
    <t>Datos a 01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</si>
</sst>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</numFmts>
  <fonts count="15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15" fillId="0" borderId="0" applyNumberForma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5" borderId="18" xfId="0" applyNumberFormat="1" applyFont="1" applyFill="1" applyBorder="1"/>
    <xf numFmtId="4" fontId="138" fillId="125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6" borderId="18" xfId="242" applyNumberFormat="1" applyFont="1" applyFill="1" applyBorder="1" applyAlignment="1">
      <alignment horizontal="right" vertical="center" indent="1"/>
    </xf>
    <xf numFmtId="4" fontId="68" fillId="126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2" fontId="43" fillId="0" borderId="0" xfId="239" applyNumberFormat="1" applyFont="1" applyFill="1"/>
    <xf numFmtId="2" fontId="0" fillId="0" borderId="0" xfId="239" applyNumberFormat="1" applyFont="1"/>
    <xf numFmtId="43" fontId="43" fillId="0" borderId="0" xfId="239" applyFont="1" applyFill="1"/>
    <xf numFmtId="173" fontId="52" fillId="4" borderId="0" xfId="18" applyNumberFormat="1" applyFont="1" applyFill="1" applyAlignment="1">
      <alignment horizontal="right" indent="1"/>
    </xf>
    <xf numFmtId="173" fontId="146" fillId="4" borderId="0" xfId="18" applyNumberFormat="1" applyFont="1" applyFill="1" applyAlignment="1">
      <alignment horizontal="right" indent="1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43" fontId="43" fillId="0" borderId="0" xfId="239" applyFont="1" applyFill="1" applyBorder="1"/>
  </cellXfs>
  <cellStyles count="25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Hipervínculo 2 2" xfId="254" xr:uid="{FE0F3020-2E5A-4CB8-BB4F-A3E29528C5E8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Moneda 3" xfId="252" xr:uid="{E12B57CC-D524-4B3D-BD56-289A63A1B005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2 2" xfId="253" xr:uid="{383C46BA-9487-448C-892D-A54333D34397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Relationship Id="rId30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0.4698</c:v>
                </c:pt>
                <c:pt idx="1">
                  <c:v>0.1132</c:v>
                </c:pt>
                <c:pt idx="2">
                  <c:v>0.26</c:v>
                </c:pt>
                <c:pt idx="3">
                  <c:v>0.157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8217783179222472"/>
                  <c:y val="-0.133035390413350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0.19346051688485685"/>
                  <c:y val="0.12669429036348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1167284</c:v>
                </c:pt>
                <c:pt idx="1">
                  <c:v>494296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6642253</c:v>
                </c:pt>
                <c:pt idx="1">
                  <c:v>1464289</c:v>
                </c:pt>
                <c:pt idx="2">
                  <c:v>1056767</c:v>
                </c:pt>
                <c:pt idx="3">
                  <c:v>317696</c:v>
                </c:pt>
                <c:pt idx="4">
                  <c:v>46479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4735178</c:v>
                </c:pt>
                <c:pt idx="1" formatCode="#,##0">
                  <c:v>4792265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1578772</c:v>
                </c:pt>
                <c:pt idx="1">
                  <c:v>292347</c:v>
                </c:pt>
                <c:pt idx="2">
                  <c:v>274452</c:v>
                </c:pt>
                <c:pt idx="3">
                  <c:v>193075</c:v>
                </c:pt>
                <c:pt idx="4">
                  <c:v>356485</c:v>
                </c:pt>
                <c:pt idx="5">
                  <c:v>136078</c:v>
                </c:pt>
                <c:pt idx="6">
                  <c:v>587185</c:v>
                </c:pt>
                <c:pt idx="7">
                  <c:v>388116</c:v>
                </c:pt>
                <c:pt idx="8">
                  <c:v>1608361</c:v>
                </c:pt>
                <c:pt idx="9">
                  <c:v>977437</c:v>
                </c:pt>
                <c:pt idx="10">
                  <c:v>231707</c:v>
                </c:pt>
                <c:pt idx="11">
                  <c:v>701585</c:v>
                </c:pt>
                <c:pt idx="12">
                  <c:v>1195119</c:v>
                </c:pt>
                <c:pt idx="13">
                  <c:v>248347</c:v>
                </c:pt>
                <c:pt idx="14">
                  <c:v>137123</c:v>
                </c:pt>
                <c:pt idx="15">
                  <c:v>534022</c:v>
                </c:pt>
                <c:pt idx="16">
                  <c:v>69260</c:v>
                </c:pt>
                <c:pt idx="17">
                  <c:v>9150</c:v>
                </c:pt>
                <c:pt idx="18">
                  <c:v>8863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10.535.869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14.470.407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1.373,44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+ 4,61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1.574,9,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9.527.484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sheetPr codeName="Hoja10"/>
  <dimension ref="C5:N32"/>
  <sheetViews>
    <sheetView showGridLines="0" showRowColHeaders="0" topLeftCell="B1" workbookViewId="0">
      <selection activeCell="K20" sqref="K20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4" customFormat="1" ht="55.5" customHeight="1">
      <c r="C5" s="511"/>
      <c r="D5" s="512"/>
      <c r="E5" s="512"/>
      <c r="F5" s="513"/>
      <c r="G5" s="512"/>
      <c r="H5" s="65"/>
      <c r="I5" s="512"/>
      <c r="J5" s="512"/>
      <c r="K5" s="512"/>
      <c r="L5" s="512"/>
      <c r="M5" s="514"/>
      <c r="N5" s="512"/>
    </row>
    <row r="6" spans="3:14" s="484" customFormat="1" ht="55.5" customHeight="1">
      <c r="C6" s="515"/>
      <c r="D6" s="512"/>
      <c r="E6" s="512"/>
      <c r="F6" s="513"/>
      <c r="G6" s="512"/>
      <c r="H6" s="65"/>
      <c r="I6" s="512"/>
      <c r="J6" s="512"/>
      <c r="K6" s="512"/>
      <c r="L6" s="512"/>
      <c r="M6" s="514"/>
      <c r="N6" s="512"/>
    </row>
    <row r="7" spans="3:14" ht="20.100000000000001" customHeight="1">
      <c r="C7" s="510" t="s">
        <v>131</v>
      </c>
      <c r="D7" s="486">
        <f>'Distrib - regím. Altas nuevas'!$E$16</f>
        <v>1060808</v>
      </c>
      <c r="E7" s="486">
        <f>'Clase, género y edad'!$I$8</f>
        <v>1060808</v>
      </c>
      <c r="F7" s="486">
        <f>'Nº pens. por clases'!K37</f>
        <v>1060808</v>
      </c>
      <c r="G7" s="486">
        <f>'Número pensiones (IP-J-V)'!$D$90</f>
        <v>1060808</v>
      </c>
      <c r="H7" s="66">
        <f>D7</f>
        <v>1060808</v>
      </c>
      <c r="I7" s="486">
        <f>'Distrib - regím. Altas nuevas'!$G$16</f>
        <v>1331376</v>
      </c>
      <c r="J7" s="486">
        <f>'Importe €'!K37</f>
        <v>1331376</v>
      </c>
      <c r="K7" s="487">
        <f>'Distrib - regím. Altas nuevas'!$I$16</f>
        <v>1255.06</v>
      </c>
      <c r="L7" s="487">
        <f>'Clase, género y edad'!$J$8</f>
        <v>1255.06</v>
      </c>
      <c r="M7" s="487">
        <f>'P. Media €'!$K$37</f>
        <v>1255.06</v>
      </c>
      <c r="N7" s="487">
        <f>'Número pensiones (IP-J-V)'!$E$90</f>
        <v>1255.06</v>
      </c>
    </row>
    <row r="8" spans="3:14" ht="20.100000000000001" customHeight="1">
      <c r="C8" s="510" t="s">
        <v>49</v>
      </c>
      <c r="D8" s="486">
        <f>'Distrib - regím. Altas nuevas'!$K$16</f>
        <v>6746923</v>
      </c>
      <c r="E8" s="486">
        <f>'Clase, género y edad'!$C$33</f>
        <v>6746923</v>
      </c>
      <c r="F8" s="486">
        <f>'Nº pens. por clases'!L37</f>
        <v>6746923</v>
      </c>
      <c r="G8" s="486">
        <f>'Número pensiones (IP-J-V)'!$F$90</f>
        <v>6746923</v>
      </c>
      <c r="H8" s="66">
        <f t="shared" ref="H8:H12" si="0">D8</f>
        <v>6746923</v>
      </c>
      <c r="I8" s="486">
        <f>'Distrib - regím. Altas nuevas'!$M$16</f>
        <v>10625958</v>
      </c>
      <c r="J8" s="486">
        <f>'Importe €'!L37</f>
        <v>10625958</v>
      </c>
      <c r="K8" s="487">
        <f>'Distrib - regím. Altas nuevas'!$O$16</f>
        <v>1574.93</v>
      </c>
      <c r="L8" s="487">
        <f>'Clase, género y edad'!$D$33</f>
        <v>1574.93</v>
      </c>
      <c r="M8" s="487">
        <f>'P. Media €'!$L$37</f>
        <v>1574.93</v>
      </c>
      <c r="N8" s="487">
        <f>'Número pensiones (IP-J-V)'!$G$90</f>
        <v>1574.93</v>
      </c>
    </row>
    <row r="9" spans="3:14" ht="20.100000000000001" customHeight="1">
      <c r="C9" s="510" t="s">
        <v>50</v>
      </c>
      <c r="D9" s="486">
        <f>'Distrib - regím. Altas nuevas'!$Q$16</f>
        <v>2344874</v>
      </c>
      <c r="E9" s="486">
        <f>'Clase, género y edad'!$I$33</f>
        <v>2344874</v>
      </c>
      <c r="F9" s="486">
        <f>'Nº pens. por clases'!M37</f>
        <v>2344874</v>
      </c>
      <c r="G9" s="486">
        <f>'Número pensiones (IP-J-V)'!$H$90</f>
        <v>2344874</v>
      </c>
      <c r="H9" s="66">
        <f t="shared" si="0"/>
        <v>2344874</v>
      </c>
      <c r="I9" s="486">
        <f>'Distrib - regím. Altas nuevas'!$S$16</f>
        <v>2288613</v>
      </c>
      <c r="J9" s="486">
        <f>'Importe €'!M37</f>
        <v>2288613</v>
      </c>
      <c r="K9" s="487">
        <f>'Distrib - regím. Altas nuevas'!$U$16</f>
        <v>976.01</v>
      </c>
      <c r="L9" s="487">
        <f>'Clase, género y edad'!$J$33</f>
        <v>976.01</v>
      </c>
      <c r="M9" s="487">
        <f>'P. Media €'!$M$37</f>
        <v>976.01</v>
      </c>
      <c r="N9" s="487">
        <f>'Número pensiones (IP-J-V)'!$I$90</f>
        <v>976.01</v>
      </c>
    </row>
    <row r="10" spans="3:14" ht="20.100000000000001" customHeight="1">
      <c r="C10" s="510" t="s">
        <v>104</v>
      </c>
      <c r="D10" s="486">
        <f>'Distrib - regím. Altas nuevas'!$E$32</f>
        <v>336336</v>
      </c>
      <c r="E10" s="486">
        <f>'Clase, género y edad'!$C$58</f>
        <v>336336</v>
      </c>
      <c r="F10" s="486">
        <f>'Nº pens. por clases'!N37</f>
        <v>336336</v>
      </c>
      <c r="G10" s="486">
        <f>'Número pensiones (O-FM)'!$D$90</f>
        <v>336336</v>
      </c>
      <c r="H10" s="66">
        <f t="shared" si="0"/>
        <v>336336</v>
      </c>
      <c r="I10" s="486">
        <f>'Distrib - regím. Altas nuevas'!$G$32</f>
        <v>185736</v>
      </c>
      <c r="J10" s="486">
        <f>'Importe €'!N37</f>
        <v>185736</v>
      </c>
      <c r="K10" s="487">
        <f>'Distrib - regím. Altas nuevas'!$I$32</f>
        <v>552.23</v>
      </c>
      <c r="L10" s="487">
        <f>'Clase, género y edad'!$D$58</f>
        <v>552.23</v>
      </c>
      <c r="M10" s="487">
        <f>'P. Media €'!$N$37</f>
        <v>552.23</v>
      </c>
      <c r="N10" s="487">
        <f>'Número pensiones (O-FM)'!$E$90</f>
        <v>552.23</v>
      </c>
    </row>
    <row r="11" spans="3:14" ht="20.100000000000001" customHeight="1">
      <c r="C11" s="510" t="s">
        <v>105</v>
      </c>
      <c r="D11" s="486">
        <f>'Distrib - regím. Altas nuevas'!$K$32</f>
        <v>46928</v>
      </c>
      <c r="E11" s="486">
        <f>'Clase, género y edad'!$I$58</f>
        <v>46928</v>
      </c>
      <c r="F11" s="486">
        <f>'Nº pens. por clases'!O37</f>
        <v>46928</v>
      </c>
      <c r="G11" s="486">
        <f>'Número pensiones (O-FM)'!$F$90</f>
        <v>46928</v>
      </c>
      <c r="H11" s="66">
        <f t="shared" si="0"/>
        <v>46928</v>
      </c>
      <c r="I11" s="486">
        <f>'Distrib - regím. Altas nuevas'!$M$32</f>
        <v>38723</v>
      </c>
      <c r="J11" s="486">
        <f>'Importe €'!O37</f>
        <v>38723</v>
      </c>
      <c r="K11" s="487">
        <f>'Distrib - regím. Altas nuevas'!$O$32</f>
        <v>825.16</v>
      </c>
      <c r="L11" s="487">
        <f>'Clase, género y edad'!$J$58</f>
        <v>825.16</v>
      </c>
      <c r="M11" s="487">
        <f>'P. Media €'!$O$37</f>
        <v>825.16</v>
      </c>
      <c r="N11" s="487">
        <f>'Número pensiones (O-FM)'!$G$90</f>
        <v>825.16</v>
      </c>
    </row>
    <row r="12" spans="3:14" ht="20.100000000000001" customHeight="1">
      <c r="C12" s="510" t="s">
        <v>143</v>
      </c>
      <c r="D12" s="486">
        <f>'Distrib - regím. Altas nuevas'!$Q$32</f>
        <v>10535869</v>
      </c>
      <c r="E12" s="486">
        <f>'Clase, género y edad'!$C$8</f>
        <v>10535869</v>
      </c>
      <c r="F12" s="486">
        <f>'Nº pens. por clases'!P37</f>
        <v>10535869</v>
      </c>
      <c r="G12" s="486">
        <f>'Número pensiones (O-FM)'!$H$90</f>
        <v>10535869</v>
      </c>
      <c r="H12" s="66">
        <f t="shared" si="0"/>
        <v>10535869</v>
      </c>
      <c r="I12" s="486">
        <f>'Distrib - regím. Altas nuevas'!$S$32</f>
        <v>14470407</v>
      </c>
      <c r="J12" s="486">
        <f>'Importe €'!P37</f>
        <v>14470407</v>
      </c>
      <c r="K12" s="487">
        <f>'Distrib - regím. Altas nuevas'!$U$32</f>
        <v>1373.44</v>
      </c>
      <c r="L12" s="487">
        <f>'Clase, género y edad'!$D$8</f>
        <v>1373.44</v>
      </c>
      <c r="M12" s="487">
        <f>'P. Media €'!$P$37</f>
        <v>1373.44</v>
      </c>
      <c r="N12" s="487">
        <f>'Número pensiones (O-FM)'!$I$90</f>
        <v>1373.44</v>
      </c>
    </row>
    <row r="13" spans="3:14">
      <c r="C13" s="250"/>
      <c r="D13" s="250"/>
      <c r="E13" s="250"/>
      <c r="F13" s="485"/>
      <c r="G13" s="250"/>
    </row>
    <row r="14" spans="3:14">
      <c r="C14" s="250"/>
      <c r="D14" s="250"/>
      <c r="E14" s="250"/>
      <c r="F14" s="485"/>
      <c r="G14" s="250"/>
    </row>
    <row r="15" spans="3:14" s="484" customFormat="1" ht="18.75">
      <c r="C15" s="525"/>
    </row>
    <row r="16" spans="3:14">
      <c r="C16" s="526"/>
    </row>
    <row r="17" spans="3:8">
      <c r="C17" s="525"/>
      <c r="H17" s="66">
        <f t="shared" ref="H17:H22" si="1">I7</f>
        <v>1331376</v>
      </c>
    </row>
    <row r="18" spans="3:8">
      <c r="C18" s="526"/>
      <c r="H18" s="66">
        <f t="shared" si="1"/>
        <v>10625958</v>
      </c>
    </row>
    <row r="19" spans="3:8">
      <c r="C19" s="525"/>
      <c r="H19" s="66">
        <f t="shared" si="1"/>
        <v>2288613</v>
      </c>
    </row>
    <row r="20" spans="3:8">
      <c r="C20" s="526"/>
      <c r="H20" s="66">
        <f t="shared" si="1"/>
        <v>185736</v>
      </c>
    </row>
    <row r="21" spans="3:8">
      <c r="C21" s="525"/>
      <c r="H21" s="66">
        <f t="shared" si="1"/>
        <v>38723</v>
      </c>
    </row>
    <row r="22" spans="3:8">
      <c r="C22" s="526"/>
      <c r="H22" s="66">
        <f t="shared" si="1"/>
        <v>14470407</v>
      </c>
    </row>
    <row r="23" spans="3:8">
      <c r="C23" s="525"/>
      <c r="D23" s="250"/>
      <c r="E23" s="250"/>
      <c r="F23" s="485"/>
      <c r="G23" s="250"/>
    </row>
    <row r="24" spans="3:8">
      <c r="C24" s="526"/>
      <c r="D24" s="250"/>
      <c r="E24" s="250"/>
      <c r="F24" s="485"/>
      <c r="G24" s="250"/>
    </row>
    <row r="25" spans="3:8" s="484" customFormat="1" ht="18.75"/>
    <row r="26" spans="3:8">
      <c r="D26" s="525"/>
    </row>
    <row r="27" spans="3:8">
      <c r="D27" s="526"/>
      <c r="H27" s="483">
        <f t="shared" ref="H27:H32" si="2">K7</f>
        <v>1255.06</v>
      </c>
    </row>
    <row r="28" spans="3:8">
      <c r="H28" s="483">
        <f t="shared" si="2"/>
        <v>1574.93</v>
      </c>
    </row>
    <row r="29" spans="3:8">
      <c r="H29" s="483">
        <f t="shared" si="2"/>
        <v>976.01</v>
      </c>
    </row>
    <row r="30" spans="3:8">
      <c r="H30" s="483">
        <f t="shared" si="2"/>
        <v>552.23</v>
      </c>
    </row>
    <row r="31" spans="3:8">
      <c r="H31" s="483">
        <f t="shared" si="2"/>
        <v>825.16</v>
      </c>
    </row>
    <row r="32" spans="3:8">
      <c r="H32" s="483">
        <f t="shared" si="2"/>
        <v>1373.44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7" activePane="bottomLeft" state="frozen"/>
      <selection activeCell="D30" sqref="D30"/>
      <selection pane="bottomLeft" activeCell="I57" sqref="I57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0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61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517"/>
      <c r="K23" s="517"/>
      <c r="L23" s="517"/>
      <c r="M23" s="517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517"/>
      <c r="K24" s="517"/>
      <c r="L24" s="517"/>
      <c r="M24" s="517"/>
    </row>
    <row r="25" spans="2:13" ht="18" customHeight="1">
      <c r="B25" s="189" t="s">
        <v>223</v>
      </c>
      <c r="C25" s="77">
        <f>'Distrib - regím. Altas nuevas'!$I$42</f>
        <v>1264.5899999999999</v>
      </c>
      <c r="D25" s="77">
        <f>'Distrib - regím. Altas nuevas'!$I$44</f>
        <v>1822.91</v>
      </c>
      <c r="E25" s="77">
        <f>'Distrib - regím. Altas nuevas'!$O$42</f>
        <v>1231.97</v>
      </c>
      <c r="F25" s="77">
        <f>'Distrib - regím. Altas nuevas'!$O$44</f>
        <v>1707.23</v>
      </c>
    </row>
    <row r="26" spans="2:13">
      <c r="J26" s="74"/>
      <c r="K26" s="74"/>
      <c r="L26" s="74"/>
      <c r="M26" s="74"/>
    </row>
    <row r="27" spans="2:13">
      <c r="B27" s="415" t="s">
        <v>125</v>
      </c>
      <c r="C27" s="416"/>
      <c r="D27" s="416"/>
      <c r="E27" s="416"/>
      <c r="F27" s="416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224</v>
      </c>
      <c r="C46" s="80">
        <f>C25/C53-1</f>
        <v>9.8599999999999993E-2</v>
      </c>
      <c r="D46" s="80">
        <f>D25/D53-1</f>
        <v>5.8299999999999998E-2</v>
      </c>
      <c r="E46" s="80">
        <f>E25/E53-1</f>
        <v>8.7499999999999994E-2</v>
      </c>
      <c r="F46" s="80">
        <f>F25/F53-1</f>
        <v>5.8200000000000002E-2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225</v>
      </c>
    </row>
    <row r="51" spans="1:9" ht="35.65" customHeight="1">
      <c r="A51" s="345"/>
      <c r="B51" s="592"/>
      <c r="C51" s="295" t="s">
        <v>148</v>
      </c>
      <c r="D51" s="295"/>
      <c r="E51" s="295" t="s">
        <v>149</v>
      </c>
      <c r="F51" s="296"/>
      <c r="G51" s="522"/>
      <c r="H51" s="417"/>
      <c r="I51" s="417"/>
    </row>
    <row r="52" spans="1:9">
      <c r="A52" s="345"/>
      <c r="B52" s="592"/>
      <c r="C52" s="295" t="s">
        <v>28</v>
      </c>
      <c r="D52" s="295" t="s">
        <v>29</v>
      </c>
      <c r="E52" s="295" t="s">
        <v>28</v>
      </c>
      <c r="F52" s="296" t="s">
        <v>29</v>
      </c>
      <c r="G52" s="522"/>
      <c r="H52" s="417"/>
      <c r="I52" s="417"/>
    </row>
    <row r="53" spans="1:9" ht="21.4" customHeight="1">
      <c r="A53" s="345"/>
      <c r="B53" s="592"/>
      <c r="C53" s="443">
        <v>1151.0999999999999</v>
      </c>
      <c r="D53" s="443">
        <v>1722.52</v>
      </c>
      <c r="E53" s="295">
        <v>1132.8399999999999</v>
      </c>
      <c r="F53" s="444">
        <v>1613.28</v>
      </c>
      <c r="G53" s="522"/>
      <c r="H53" s="417"/>
      <c r="I53" s="417"/>
    </row>
    <row r="54" spans="1:9" ht="19.7" customHeight="1">
      <c r="A54" s="345"/>
      <c r="B54" s="592"/>
      <c r="C54" s="295"/>
      <c r="D54" s="295"/>
      <c r="E54" s="295"/>
      <c r="F54" s="296"/>
      <c r="G54" s="522"/>
      <c r="H54" s="417"/>
      <c r="I54" s="417"/>
    </row>
    <row r="55" spans="1:9">
      <c r="A55" s="345"/>
      <c r="B55" s="592"/>
      <c r="C55" s="592"/>
      <c r="D55" s="592"/>
      <c r="E55" s="592"/>
      <c r="F55" s="522"/>
      <c r="G55" s="522"/>
      <c r="H55" s="417"/>
      <c r="I55" s="417"/>
    </row>
    <row r="56" spans="1:9">
      <c r="A56" s="345"/>
      <c r="B56" s="522"/>
      <c r="C56" s="522"/>
      <c r="D56" s="522"/>
      <c r="E56" s="522"/>
      <c r="F56" s="522"/>
      <c r="G56" s="522"/>
      <c r="H56" s="418"/>
      <c r="I56" s="417"/>
    </row>
    <row r="57" spans="1:9">
      <c r="A57" s="345"/>
      <c r="B57" s="522"/>
      <c r="C57" s="522"/>
      <c r="D57" s="522"/>
      <c r="E57" s="522"/>
      <c r="F57" s="522"/>
      <c r="G57" s="522"/>
      <c r="H57" s="407"/>
      <c r="I57" s="407"/>
    </row>
    <row r="58" spans="1:9">
      <c r="A58" s="345"/>
      <c r="B58" s="522"/>
      <c r="C58" s="522"/>
      <c r="D58" s="522"/>
      <c r="E58" s="522"/>
      <c r="F58" s="522"/>
      <c r="G58" s="522"/>
      <c r="H58" s="407"/>
      <c r="I58" s="407"/>
    </row>
    <row r="59" spans="1:9">
      <c r="A59" s="345"/>
      <c r="B59" s="520"/>
      <c r="C59" s="520"/>
      <c r="D59" s="520"/>
      <c r="E59" s="520"/>
      <c r="F59" s="520"/>
      <c r="G59" s="520"/>
      <c r="H59" s="407"/>
      <c r="I59" s="407"/>
    </row>
    <row r="60" spans="1:9">
      <c r="A60" s="345"/>
      <c r="B60" s="520"/>
      <c r="C60" s="520"/>
      <c r="D60" s="520"/>
      <c r="E60" s="520"/>
      <c r="F60" s="520"/>
      <c r="G60" s="406"/>
      <c r="H60" s="407"/>
      <c r="I60" s="407"/>
    </row>
    <row r="61" spans="1:9">
      <c r="A61" s="345"/>
      <c r="B61" s="520"/>
      <c r="C61" s="520"/>
      <c r="D61" s="520"/>
      <c r="E61" s="520"/>
      <c r="F61" s="520"/>
      <c r="G61" s="406"/>
      <c r="H61" s="407"/>
      <c r="I61" s="407"/>
    </row>
    <row r="62" spans="1:9">
      <c r="A62" s="333"/>
      <c r="B62" s="406"/>
      <c r="C62" s="520"/>
      <c r="D62" s="520"/>
      <c r="E62" s="520"/>
      <c r="F62" s="520"/>
      <c r="G62" s="521"/>
      <c r="H62" s="210"/>
      <c r="I62" s="210"/>
    </row>
    <row r="63" spans="1:9">
      <c r="B63" s="407"/>
      <c r="C63" s="407"/>
      <c r="D63" s="407"/>
      <c r="E63" s="407"/>
      <c r="F63" s="407"/>
      <c r="G63" s="333"/>
      <c r="H63" s="210"/>
      <c r="I63" s="210"/>
    </row>
    <row r="64" spans="1:9">
      <c r="B64" s="406"/>
      <c r="C64" s="406"/>
      <c r="D64" s="406"/>
      <c r="E64" s="406"/>
      <c r="F64" s="406"/>
      <c r="G64" s="210"/>
    </row>
    <row r="65" spans="2:7">
      <c r="B65" s="333"/>
      <c r="C65" s="333"/>
      <c r="D65" s="333"/>
      <c r="E65" s="333"/>
      <c r="F65" s="333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 codeName="Hoja11">
    <pageSetUpPr autoPageBreaks="0" fitToPage="1"/>
  </sheetPr>
  <dimension ref="A1:HV129"/>
  <sheetViews>
    <sheetView showGridLines="0" showRowColHeaders="0" showOutlineSymbols="0" zoomScaleNormal="100" workbookViewId="0">
      <pane ySplit="9" topLeftCell="A17" activePane="bottomLeft" state="frozen"/>
      <selection activeCell="K37" sqref="K37"/>
      <selection pane="bottomLeft" activeCell="K92" sqref="K92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6384" width="11.42578125" style="360"/>
  </cols>
  <sheetData>
    <row r="1" spans="1:230" s="349" customFormat="1" ht="15.75" customHeight="1">
      <c r="B1" s="350"/>
      <c r="E1" s="351"/>
      <c r="G1" s="351"/>
      <c r="I1" s="351"/>
    </row>
    <row r="2" spans="1:230" s="349" customFormat="1">
      <c r="B2" s="350"/>
      <c r="E2" s="351"/>
      <c r="G2" s="351"/>
      <c r="I2" s="351"/>
    </row>
    <row r="3" spans="1:230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</row>
    <row r="4" spans="1:230" s="349" customFormat="1">
      <c r="B4" s="350"/>
      <c r="C4" s="356"/>
      <c r="D4" s="354"/>
      <c r="E4" s="355"/>
      <c r="F4" s="354"/>
      <c r="G4" s="355"/>
      <c r="H4" s="354"/>
      <c r="I4" s="355"/>
    </row>
    <row r="5" spans="1:230" s="349" customFormat="1" ht="18.75">
      <c r="B5" s="488" t="s">
        <v>227</v>
      </c>
      <c r="C5" s="357"/>
      <c r="D5" s="354"/>
      <c r="E5" s="355"/>
      <c r="F5" s="354"/>
      <c r="G5" s="355"/>
      <c r="H5" s="354"/>
      <c r="I5" s="355"/>
      <c r="K5" s="7" t="s">
        <v>167</v>
      </c>
    </row>
    <row r="6" spans="1:230" ht="9" customHeight="1">
      <c r="A6" s="358"/>
      <c r="B6" s="359"/>
      <c r="C6" s="410"/>
      <c r="D6" s="411"/>
      <c r="E6" s="412"/>
      <c r="F6" s="411"/>
      <c r="G6" s="412"/>
      <c r="H6" s="411"/>
      <c r="I6" s="412"/>
    </row>
    <row r="7" spans="1:230" ht="38.1" customHeight="1">
      <c r="A7" s="358"/>
      <c r="B7" s="562" t="s">
        <v>156</v>
      </c>
      <c r="C7" s="564" t="s">
        <v>47</v>
      </c>
      <c r="D7" s="398" t="s">
        <v>48</v>
      </c>
      <c r="E7" s="399"/>
      <c r="F7" s="400" t="s">
        <v>49</v>
      </c>
      <c r="G7" s="401"/>
      <c r="H7" s="489" t="s">
        <v>50</v>
      </c>
      <c r="I7" s="490"/>
    </row>
    <row r="8" spans="1:230" ht="36.75" customHeight="1">
      <c r="A8" s="358"/>
      <c r="B8" s="563"/>
      <c r="C8" s="565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30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30" s="370" customFormat="1" ht="18" customHeight="1">
      <c r="A10" s="365"/>
      <c r="B10" s="366"/>
      <c r="C10" s="367" t="s">
        <v>52</v>
      </c>
      <c r="D10" s="497">
        <v>228439</v>
      </c>
      <c r="E10" s="498">
        <v>1170.1600000000001</v>
      </c>
      <c r="F10" s="499">
        <v>1032829</v>
      </c>
      <c r="G10" s="500">
        <v>1431.92</v>
      </c>
      <c r="H10" s="501">
        <v>395643</v>
      </c>
      <c r="I10" s="502">
        <v>907.42</v>
      </c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  <c r="HJ10" s="365"/>
      <c r="HK10" s="365"/>
      <c r="HL10" s="365"/>
      <c r="HM10" s="365"/>
      <c r="HN10" s="365"/>
      <c r="HO10" s="365"/>
      <c r="HP10" s="365"/>
      <c r="HQ10" s="365"/>
      <c r="HR10" s="365"/>
      <c r="HS10" s="365"/>
      <c r="HT10" s="365"/>
      <c r="HU10" s="365"/>
      <c r="HV10" s="365"/>
    </row>
    <row r="11" spans="1:230" s="371" customFormat="1" ht="18" customHeight="1">
      <c r="B11" s="366">
        <v>4</v>
      </c>
      <c r="C11" s="372" t="s">
        <v>53</v>
      </c>
      <c r="D11" s="373">
        <v>12074</v>
      </c>
      <c r="E11" s="374">
        <v>1168.24</v>
      </c>
      <c r="F11" s="373">
        <v>75798</v>
      </c>
      <c r="G11" s="374">
        <v>1298.33</v>
      </c>
      <c r="H11" s="373">
        <v>29291</v>
      </c>
      <c r="I11" s="374">
        <v>831.54</v>
      </c>
    </row>
    <row r="12" spans="1:230" s="371" customFormat="1" ht="18" customHeight="1">
      <c r="B12" s="366">
        <v>11</v>
      </c>
      <c r="C12" s="372" t="s">
        <v>54</v>
      </c>
      <c r="D12" s="373">
        <v>36754</v>
      </c>
      <c r="E12" s="374">
        <v>1246.1400000000001</v>
      </c>
      <c r="F12" s="373">
        <v>132922</v>
      </c>
      <c r="G12" s="374">
        <v>1617.3</v>
      </c>
      <c r="H12" s="373">
        <v>57429</v>
      </c>
      <c r="I12" s="374">
        <v>1020.57</v>
      </c>
    </row>
    <row r="13" spans="1:230" s="371" customFormat="1" ht="18" customHeight="1">
      <c r="B13" s="366">
        <v>14</v>
      </c>
      <c r="C13" s="372" t="s">
        <v>55</v>
      </c>
      <c r="D13" s="373">
        <v>18085</v>
      </c>
      <c r="E13" s="374">
        <v>1109.2</v>
      </c>
      <c r="F13" s="373">
        <v>117552</v>
      </c>
      <c r="G13" s="374">
        <v>1327.17</v>
      </c>
      <c r="H13" s="373">
        <v>42611</v>
      </c>
      <c r="I13" s="374">
        <v>842.52</v>
      </c>
    </row>
    <row r="14" spans="1:230" s="371" customFormat="1" ht="18" customHeight="1">
      <c r="B14" s="366">
        <v>18</v>
      </c>
      <c r="C14" s="372" t="s">
        <v>56</v>
      </c>
      <c r="D14" s="373">
        <v>25098</v>
      </c>
      <c r="E14" s="374">
        <v>1172.8900000000001</v>
      </c>
      <c r="F14" s="373">
        <v>127815</v>
      </c>
      <c r="G14" s="374">
        <v>1358.81</v>
      </c>
      <c r="H14" s="373">
        <v>44838</v>
      </c>
      <c r="I14" s="374">
        <v>823.3</v>
      </c>
    </row>
    <row r="15" spans="1:230" s="371" customFormat="1" ht="18" customHeight="1">
      <c r="B15" s="366">
        <v>21</v>
      </c>
      <c r="C15" s="372" t="s">
        <v>57</v>
      </c>
      <c r="D15" s="373">
        <v>14283</v>
      </c>
      <c r="E15" s="374">
        <v>1111.7</v>
      </c>
      <c r="F15" s="373">
        <v>63793</v>
      </c>
      <c r="G15" s="374">
        <v>1458.01</v>
      </c>
      <c r="H15" s="373">
        <v>25226</v>
      </c>
      <c r="I15" s="374">
        <v>929.46</v>
      </c>
    </row>
    <row r="16" spans="1:230" s="371" customFormat="1" ht="18" customHeight="1">
      <c r="B16" s="366">
        <v>23</v>
      </c>
      <c r="C16" s="372" t="s">
        <v>58</v>
      </c>
      <c r="D16" s="373">
        <v>23561</v>
      </c>
      <c r="E16" s="374">
        <v>1101.8</v>
      </c>
      <c r="F16" s="373">
        <v>89187</v>
      </c>
      <c r="G16" s="374">
        <v>1318.37</v>
      </c>
      <c r="H16" s="373">
        <v>35515</v>
      </c>
      <c r="I16" s="374">
        <v>866.92</v>
      </c>
    </row>
    <row r="17" spans="1:230" s="371" customFormat="1" ht="18" customHeight="1">
      <c r="B17" s="366">
        <v>29</v>
      </c>
      <c r="C17" s="372" t="s">
        <v>59</v>
      </c>
      <c r="D17" s="373">
        <v>33468</v>
      </c>
      <c r="E17" s="374">
        <v>1232.3800000000001</v>
      </c>
      <c r="F17" s="373">
        <v>186192</v>
      </c>
      <c r="G17" s="374">
        <v>1441.23</v>
      </c>
      <c r="H17" s="373">
        <v>68134</v>
      </c>
      <c r="I17" s="374">
        <v>904.77</v>
      </c>
    </row>
    <row r="18" spans="1:230" s="371" customFormat="1" ht="18" customHeight="1">
      <c r="B18" s="366">
        <v>41</v>
      </c>
      <c r="C18" s="372" t="s">
        <v>60</v>
      </c>
      <c r="D18" s="373">
        <v>65116</v>
      </c>
      <c r="E18" s="374">
        <v>1149.07</v>
      </c>
      <c r="F18" s="373">
        <v>239570</v>
      </c>
      <c r="G18" s="374">
        <v>1489.82</v>
      </c>
      <c r="H18" s="373">
        <v>92599</v>
      </c>
      <c r="I18" s="374">
        <v>943.32</v>
      </c>
    </row>
    <row r="19" spans="1:230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</row>
    <row r="20" spans="1:230" s="370" customFormat="1" ht="18" customHeight="1">
      <c r="A20" s="365"/>
      <c r="B20" s="366"/>
      <c r="C20" s="367" t="s">
        <v>61</v>
      </c>
      <c r="D20" s="497">
        <v>23079</v>
      </c>
      <c r="E20" s="498">
        <v>1306.0899999999999</v>
      </c>
      <c r="F20" s="499">
        <v>216586</v>
      </c>
      <c r="G20" s="500">
        <v>1646.42</v>
      </c>
      <c r="H20" s="501">
        <v>72299</v>
      </c>
      <c r="I20" s="502">
        <v>1025.94</v>
      </c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  <c r="HJ20" s="365"/>
      <c r="HK20" s="365"/>
      <c r="HL20" s="365"/>
      <c r="HM20" s="365"/>
      <c r="HN20" s="365"/>
      <c r="HO20" s="365"/>
      <c r="HP20" s="365"/>
      <c r="HQ20" s="365"/>
      <c r="HR20" s="365"/>
      <c r="HS20" s="365"/>
      <c r="HT20" s="365"/>
      <c r="HU20" s="365"/>
      <c r="HV20" s="365"/>
    </row>
    <row r="21" spans="1:230" s="371" customFormat="1" ht="18" customHeight="1">
      <c r="B21" s="366">
        <v>22</v>
      </c>
      <c r="C21" s="372" t="s">
        <v>62</v>
      </c>
      <c r="D21" s="373">
        <v>4841</v>
      </c>
      <c r="E21" s="374">
        <v>1206.82</v>
      </c>
      <c r="F21" s="373">
        <v>36480</v>
      </c>
      <c r="G21" s="374">
        <v>1509.2</v>
      </c>
      <c r="H21" s="373">
        <v>12708</v>
      </c>
      <c r="I21" s="374">
        <v>953.25</v>
      </c>
    </row>
    <row r="22" spans="1:230" s="371" customFormat="1" ht="18" customHeight="1">
      <c r="B22" s="366">
        <v>40</v>
      </c>
      <c r="C22" s="372" t="s">
        <v>63</v>
      </c>
      <c r="D22" s="373">
        <v>3656</v>
      </c>
      <c r="E22" s="374">
        <v>1186.51</v>
      </c>
      <c r="F22" s="373">
        <v>23910</v>
      </c>
      <c r="G22" s="374">
        <v>1531.87</v>
      </c>
      <c r="H22" s="373">
        <v>7885</v>
      </c>
      <c r="I22" s="374">
        <v>939.74</v>
      </c>
    </row>
    <row r="23" spans="1:230" s="371" customFormat="1" ht="18" customHeight="1">
      <c r="B23" s="366">
        <v>50</v>
      </c>
      <c r="C23" s="372" t="s">
        <v>64</v>
      </c>
      <c r="D23" s="373">
        <v>14582</v>
      </c>
      <c r="E23" s="374">
        <v>1369.02</v>
      </c>
      <c r="F23" s="373">
        <v>156196</v>
      </c>
      <c r="G23" s="374">
        <v>1696</v>
      </c>
      <c r="H23" s="373">
        <v>51706</v>
      </c>
      <c r="I23" s="374">
        <v>1056.95</v>
      </c>
    </row>
    <row r="24" spans="1:230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</row>
    <row r="25" spans="1:230" s="370" customFormat="1" ht="18" customHeight="1">
      <c r="A25" s="365"/>
      <c r="B25" s="366">
        <v>33</v>
      </c>
      <c r="C25" s="367" t="s">
        <v>65</v>
      </c>
      <c r="D25" s="497">
        <v>28487</v>
      </c>
      <c r="E25" s="498">
        <v>1405.58</v>
      </c>
      <c r="F25" s="499">
        <v>189065</v>
      </c>
      <c r="G25" s="500">
        <v>1838.87</v>
      </c>
      <c r="H25" s="501">
        <v>75377</v>
      </c>
      <c r="I25" s="502">
        <v>1114.95</v>
      </c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  <c r="HJ25" s="365"/>
      <c r="HK25" s="365"/>
      <c r="HL25" s="365"/>
      <c r="HM25" s="365"/>
      <c r="HN25" s="365"/>
      <c r="HO25" s="365"/>
      <c r="HP25" s="365"/>
      <c r="HQ25" s="365"/>
      <c r="HR25" s="365"/>
      <c r="HS25" s="365"/>
      <c r="HT25" s="365"/>
      <c r="HU25" s="365"/>
      <c r="HV25" s="365"/>
    </row>
    <row r="26" spans="1:230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  <c r="HJ26" s="365"/>
      <c r="HK26" s="365"/>
      <c r="HL26" s="365"/>
      <c r="HM26" s="365"/>
      <c r="HN26" s="365"/>
      <c r="HO26" s="365"/>
      <c r="HP26" s="365"/>
      <c r="HQ26" s="365"/>
      <c r="HR26" s="365"/>
      <c r="HS26" s="365"/>
      <c r="HT26" s="365"/>
      <c r="HU26" s="365"/>
      <c r="HV26" s="365"/>
    </row>
    <row r="27" spans="1:230" s="370" customFormat="1" ht="18" customHeight="1">
      <c r="A27" s="365"/>
      <c r="B27" s="366">
        <v>7</v>
      </c>
      <c r="C27" s="367" t="s">
        <v>203</v>
      </c>
      <c r="D27" s="497">
        <v>18437</v>
      </c>
      <c r="E27" s="498">
        <v>1192.7</v>
      </c>
      <c r="F27" s="499">
        <v>146464</v>
      </c>
      <c r="G27" s="500">
        <v>1453.56</v>
      </c>
      <c r="H27" s="501">
        <v>45800</v>
      </c>
      <c r="I27" s="502">
        <v>881.38</v>
      </c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  <c r="HJ27" s="365"/>
      <c r="HK27" s="365"/>
      <c r="HL27" s="365"/>
      <c r="HM27" s="365"/>
      <c r="HN27" s="365"/>
      <c r="HO27" s="365"/>
      <c r="HP27" s="365"/>
      <c r="HQ27" s="365"/>
      <c r="HR27" s="365"/>
      <c r="HS27" s="365"/>
      <c r="HT27" s="365"/>
      <c r="HU27" s="365"/>
      <c r="HV27" s="365"/>
    </row>
    <row r="28" spans="1:230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  <c r="HJ28" s="365"/>
      <c r="HK28" s="365"/>
      <c r="HL28" s="365"/>
      <c r="HM28" s="365"/>
      <c r="HN28" s="365"/>
      <c r="HO28" s="365"/>
      <c r="HP28" s="365"/>
      <c r="HQ28" s="365"/>
      <c r="HR28" s="365"/>
      <c r="HS28" s="365"/>
      <c r="HT28" s="365"/>
      <c r="HU28" s="365"/>
      <c r="HV28" s="365"/>
    </row>
    <row r="29" spans="1:230" s="370" customFormat="1" ht="18" customHeight="1">
      <c r="A29" s="365"/>
      <c r="B29" s="366"/>
      <c r="C29" s="367" t="s">
        <v>66</v>
      </c>
      <c r="D29" s="497">
        <v>62559</v>
      </c>
      <c r="E29" s="498">
        <v>1201.1300000000001</v>
      </c>
      <c r="F29" s="499">
        <v>218006</v>
      </c>
      <c r="G29" s="500">
        <v>1457.74</v>
      </c>
      <c r="H29" s="501">
        <v>84094</v>
      </c>
      <c r="I29" s="502">
        <v>920.05</v>
      </c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  <c r="HJ29" s="365"/>
      <c r="HK29" s="365"/>
      <c r="HL29" s="365"/>
      <c r="HM29" s="365"/>
      <c r="HN29" s="365"/>
      <c r="HO29" s="365"/>
      <c r="HP29" s="365"/>
      <c r="HQ29" s="365"/>
      <c r="HR29" s="365"/>
      <c r="HS29" s="365"/>
      <c r="HT29" s="365"/>
      <c r="HU29" s="365"/>
      <c r="HV29" s="365"/>
    </row>
    <row r="30" spans="1:230" s="371" customFormat="1" ht="18" customHeight="1">
      <c r="B30" s="366">
        <v>35</v>
      </c>
      <c r="C30" s="372" t="s">
        <v>67</v>
      </c>
      <c r="D30" s="373">
        <v>35071</v>
      </c>
      <c r="E30" s="374">
        <v>1260.17</v>
      </c>
      <c r="F30" s="373">
        <v>113104</v>
      </c>
      <c r="G30" s="374">
        <v>1477.74</v>
      </c>
      <c r="H30" s="373">
        <v>43485</v>
      </c>
      <c r="I30" s="374">
        <v>928.86</v>
      </c>
    </row>
    <row r="31" spans="1:230" s="371" customFormat="1" ht="18" customHeight="1">
      <c r="B31" s="366">
        <v>38</v>
      </c>
      <c r="C31" s="372" t="s">
        <v>68</v>
      </c>
      <c r="D31" s="373">
        <v>27488</v>
      </c>
      <c r="E31" s="374">
        <v>1125.8</v>
      </c>
      <c r="F31" s="373">
        <v>104902</v>
      </c>
      <c r="G31" s="374">
        <v>1436.19</v>
      </c>
      <c r="H31" s="373">
        <v>40609</v>
      </c>
      <c r="I31" s="374">
        <v>910.61</v>
      </c>
    </row>
    <row r="32" spans="1:230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</row>
    <row r="33" spans="1:230" s="370" customFormat="1" ht="18" customHeight="1">
      <c r="A33" s="365"/>
      <c r="B33" s="366">
        <v>39</v>
      </c>
      <c r="C33" s="367" t="s">
        <v>69</v>
      </c>
      <c r="D33" s="497">
        <v>14187</v>
      </c>
      <c r="E33" s="498">
        <v>1305.8900000000001</v>
      </c>
      <c r="F33" s="499">
        <v>95633</v>
      </c>
      <c r="G33" s="500">
        <v>1661.07</v>
      </c>
      <c r="H33" s="501">
        <v>34779</v>
      </c>
      <c r="I33" s="502">
        <v>1029.06</v>
      </c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  <c r="HJ33" s="365"/>
      <c r="HK33" s="365"/>
      <c r="HL33" s="365"/>
      <c r="HM33" s="365"/>
      <c r="HN33" s="365"/>
      <c r="HO33" s="365"/>
      <c r="HP33" s="365"/>
      <c r="HQ33" s="365"/>
      <c r="HR33" s="365"/>
      <c r="HS33" s="365"/>
      <c r="HT33" s="365"/>
      <c r="HU33" s="365"/>
      <c r="HV33" s="365"/>
    </row>
    <row r="34" spans="1:230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  <c r="HJ34" s="365"/>
      <c r="HK34" s="365"/>
      <c r="HL34" s="365"/>
      <c r="HM34" s="365"/>
      <c r="HN34" s="365"/>
      <c r="HO34" s="365"/>
      <c r="HP34" s="365"/>
      <c r="HQ34" s="365"/>
      <c r="HR34" s="365"/>
      <c r="HS34" s="365"/>
      <c r="HT34" s="365"/>
      <c r="HU34" s="365"/>
      <c r="HV34" s="365"/>
    </row>
    <row r="35" spans="1:230" s="370" customFormat="1" ht="18" customHeight="1">
      <c r="A35" s="365"/>
      <c r="B35" s="366"/>
      <c r="C35" s="367" t="s">
        <v>70</v>
      </c>
      <c r="D35" s="497">
        <v>51634</v>
      </c>
      <c r="E35" s="498">
        <v>1246.69</v>
      </c>
      <c r="F35" s="499">
        <v>419766</v>
      </c>
      <c r="G35" s="500">
        <v>1570.23</v>
      </c>
      <c r="H35" s="501">
        <v>146672</v>
      </c>
      <c r="I35" s="502">
        <v>979.95</v>
      </c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  <c r="HJ35" s="365"/>
      <c r="HK35" s="365"/>
      <c r="HL35" s="365"/>
      <c r="HM35" s="365"/>
      <c r="HN35" s="365"/>
      <c r="HO35" s="365"/>
      <c r="HP35" s="365"/>
      <c r="HQ35" s="365"/>
      <c r="HR35" s="365"/>
      <c r="HS35" s="365"/>
      <c r="HT35" s="365"/>
      <c r="HU35" s="365"/>
      <c r="HV35" s="365"/>
    </row>
    <row r="36" spans="1:230" s="371" customFormat="1" ht="18" customHeight="1">
      <c r="B36" s="366">
        <v>5</v>
      </c>
      <c r="C36" s="372" t="s">
        <v>71</v>
      </c>
      <c r="D36" s="373">
        <v>3647</v>
      </c>
      <c r="E36" s="374">
        <v>1131.42</v>
      </c>
      <c r="F36" s="373">
        <v>26015</v>
      </c>
      <c r="G36" s="374">
        <v>1380.97</v>
      </c>
      <c r="H36" s="373">
        <v>9488</v>
      </c>
      <c r="I36" s="374">
        <v>907.19</v>
      </c>
    </row>
    <row r="37" spans="1:230" s="371" customFormat="1" ht="18" customHeight="1">
      <c r="B37" s="366">
        <v>9</v>
      </c>
      <c r="C37" s="372" t="s">
        <v>72</v>
      </c>
      <c r="D37" s="373">
        <v>5525</v>
      </c>
      <c r="E37" s="374">
        <v>1380.05</v>
      </c>
      <c r="F37" s="373">
        <v>66836</v>
      </c>
      <c r="G37" s="374">
        <v>1664.9</v>
      </c>
      <c r="H37" s="373">
        <v>20444</v>
      </c>
      <c r="I37" s="374">
        <v>1011.08</v>
      </c>
    </row>
    <row r="38" spans="1:230" s="371" customFormat="1" ht="18" customHeight="1">
      <c r="B38" s="366">
        <v>24</v>
      </c>
      <c r="C38" s="372" t="s">
        <v>73</v>
      </c>
      <c r="D38" s="373">
        <v>14283</v>
      </c>
      <c r="E38" s="374">
        <v>1313.32</v>
      </c>
      <c r="F38" s="373">
        <v>88457</v>
      </c>
      <c r="G38" s="374">
        <v>1577.42</v>
      </c>
      <c r="H38" s="373">
        <v>33113</v>
      </c>
      <c r="I38" s="374">
        <v>957.57</v>
      </c>
    </row>
    <row r="39" spans="1:230" s="371" customFormat="1" ht="18" customHeight="1">
      <c r="B39" s="366">
        <v>34</v>
      </c>
      <c r="C39" s="372" t="s">
        <v>74</v>
      </c>
      <c r="D39" s="373">
        <v>4089</v>
      </c>
      <c r="E39" s="374">
        <v>1220.73</v>
      </c>
      <c r="F39" s="373">
        <v>29106</v>
      </c>
      <c r="G39" s="374">
        <v>1608.36</v>
      </c>
      <c r="H39" s="373">
        <v>9984</v>
      </c>
      <c r="I39" s="374">
        <v>1008.11</v>
      </c>
    </row>
    <row r="40" spans="1:230" s="371" customFormat="1" ht="18" customHeight="1">
      <c r="B40" s="366">
        <v>37</v>
      </c>
      <c r="C40" s="372" t="s">
        <v>75</v>
      </c>
      <c r="D40" s="373">
        <v>6066</v>
      </c>
      <c r="E40" s="374">
        <v>1189.3800000000001</v>
      </c>
      <c r="F40" s="373">
        <v>55256</v>
      </c>
      <c r="G40" s="374">
        <v>1467.02</v>
      </c>
      <c r="H40" s="373">
        <v>19762</v>
      </c>
      <c r="I40" s="374">
        <v>938.99</v>
      </c>
    </row>
    <row r="41" spans="1:230" s="371" customFormat="1" ht="18" customHeight="1">
      <c r="B41" s="366">
        <v>40</v>
      </c>
      <c r="C41" s="372" t="s">
        <v>76</v>
      </c>
      <c r="D41" s="373">
        <v>2836</v>
      </c>
      <c r="E41" s="374">
        <v>1146.2</v>
      </c>
      <c r="F41" s="373">
        <v>24229</v>
      </c>
      <c r="G41" s="374">
        <v>1499.64</v>
      </c>
      <c r="H41" s="373">
        <v>8191</v>
      </c>
      <c r="I41" s="374">
        <v>938.49</v>
      </c>
    </row>
    <row r="42" spans="1:230" s="371" customFormat="1" ht="18" customHeight="1">
      <c r="B42" s="366">
        <v>42</v>
      </c>
      <c r="C42" s="372" t="s">
        <v>77</v>
      </c>
      <c r="D42" s="373">
        <v>1313</v>
      </c>
      <c r="E42" s="374">
        <v>1248.56</v>
      </c>
      <c r="F42" s="373">
        <v>16115</v>
      </c>
      <c r="G42" s="374">
        <v>1512.03</v>
      </c>
      <c r="H42" s="373">
        <v>5003</v>
      </c>
      <c r="I42" s="374">
        <v>916.29</v>
      </c>
    </row>
    <row r="43" spans="1:230" s="371" customFormat="1" ht="18" customHeight="1">
      <c r="B43" s="366">
        <v>47</v>
      </c>
      <c r="C43" s="372" t="s">
        <v>78</v>
      </c>
      <c r="D43" s="373">
        <v>11650</v>
      </c>
      <c r="E43" s="374">
        <v>1219.01</v>
      </c>
      <c r="F43" s="373">
        <v>82254</v>
      </c>
      <c r="G43" s="374">
        <v>1718.51</v>
      </c>
      <c r="H43" s="373">
        <v>28587</v>
      </c>
      <c r="I43" s="374">
        <v>1085.76</v>
      </c>
    </row>
    <row r="44" spans="1:230" s="371" customFormat="1" ht="18" customHeight="1">
      <c r="B44" s="366">
        <v>49</v>
      </c>
      <c r="C44" s="372" t="s">
        <v>79</v>
      </c>
      <c r="D44" s="373">
        <v>2225</v>
      </c>
      <c r="E44" s="374">
        <v>1152.53</v>
      </c>
      <c r="F44" s="373">
        <v>31498</v>
      </c>
      <c r="G44" s="374">
        <v>1348.14</v>
      </c>
      <c r="H44" s="373">
        <v>12100</v>
      </c>
      <c r="I44" s="374">
        <v>893.74</v>
      </c>
    </row>
    <row r="45" spans="1:230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</row>
    <row r="46" spans="1:230" s="370" customFormat="1" ht="18" customHeight="1">
      <c r="A46" s="365"/>
      <c r="B46" s="366"/>
      <c r="C46" s="367" t="s">
        <v>80</v>
      </c>
      <c r="D46" s="497">
        <v>50118</v>
      </c>
      <c r="E46" s="498">
        <v>1161.3900000000001</v>
      </c>
      <c r="F46" s="499">
        <v>249387</v>
      </c>
      <c r="G46" s="500">
        <v>1486.98</v>
      </c>
      <c r="H46" s="501">
        <v>95022</v>
      </c>
      <c r="I46" s="502">
        <v>972.72</v>
      </c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  <c r="HJ46" s="365"/>
      <c r="HK46" s="365"/>
      <c r="HL46" s="365"/>
      <c r="HM46" s="365"/>
      <c r="HN46" s="365"/>
      <c r="HO46" s="365"/>
      <c r="HP46" s="365"/>
      <c r="HQ46" s="365"/>
      <c r="HR46" s="365"/>
      <c r="HS46" s="365"/>
      <c r="HT46" s="365"/>
      <c r="HU46" s="365"/>
      <c r="HV46" s="365"/>
    </row>
    <row r="47" spans="1:230" s="371" customFormat="1" ht="18" customHeight="1">
      <c r="B47" s="366">
        <v>2</v>
      </c>
      <c r="C47" s="372" t="s">
        <v>81</v>
      </c>
      <c r="D47" s="373">
        <v>6891</v>
      </c>
      <c r="E47" s="374">
        <v>1186.08</v>
      </c>
      <c r="F47" s="373">
        <v>48838</v>
      </c>
      <c r="G47" s="374">
        <v>1444.55</v>
      </c>
      <c r="H47" s="373">
        <v>18401</v>
      </c>
      <c r="I47" s="374">
        <v>936.95</v>
      </c>
    </row>
    <row r="48" spans="1:230" s="371" customFormat="1" ht="18" customHeight="1">
      <c r="B48" s="366">
        <v>13</v>
      </c>
      <c r="C48" s="372" t="s">
        <v>82</v>
      </c>
      <c r="D48" s="373">
        <v>17697</v>
      </c>
      <c r="E48" s="374">
        <v>1138.8800000000001</v>
      </c>
      <c r="F48" s="373">
        <v>59329</v>
      </c>
      <c r="G48" s="374">
        <v>1519.12</v>
      </c>
      <c r="H48" s="373">
        <v>26200</v>
      </c>
      <c r="I48" s="374">
        <v>1005.41</v>
      </c>
    </row>
    <row r="49" spans="1:230" s="371" customFormat="1" ht="18" customHeight="1">
      <c r="B49" s="366">
        <v>16</v>
      </c>
      <c r="C49" s="372" t="s">
        <v>83</v>
      </c>
      <c r="D49" s="373">
        <v>6668</v>
      </c>
      <c r="E49" s="374">
        <v>1106.47</v>
      </c>
      <c r="F49" s="373">
        <v>27267</v>
      </c>
      <c r="G49" s="374">
        <v>1371.12</v>
      </c>
      <c r="H49" s="373">
        <v>10712</v>
      </c>
      <c r="I49" s="374">
        <v>928.54</v>
      </c>
    </row>
    <row r="50" spans="1:230" s="371" customFormat="1" ht="18" customHeight="1">
      <c r="B50" s="366">
        <v>19</v>
      </c>
      <c r="C50" s="372" t="s">
        <v>84</v>
      </c>
      <c r="D50" s="373">
        <v>6340</v>
      </c>
      <c r="E50" s="374">
        <v>1269.54</v>
      </c>
      <c r="F50" s="373">
        <v>30754</v>
      </c>
      <c r="G50" s="374">
        <v>1673.61</v>
      </c>
      <c r="H50" s="373">
        <v>9570</v>
      </c>
      <c r="I50" s="374">
        <v>1037.72</v>
      </c>
    </row>
    <row r="51" spans="1:230" s="371" customFormat="1" ht="18" customHeight="1">
      <c r="B51" s="366">
        <v>45</v>
      </c>
      <c r="C51" s="372" t="s">
        <v>85</v>
      </c>
      <c r="D51" s="373">
        <v>12522</v>
      </c>
      <c r="E51" s="374">
        <v>1154.0899999999999</v>
      </c>
      <c r="F51" s="373">
        <v>83199</v>
      </c>
      <c r="G51" s="374">
        <v>1457.95</v>
      </c>
      <c r="H51" s="373">
        <v>30139</v>
      </c>
      <c r="I51" s="374">
        <v>961.2</v>
      </c>
    </row>
    <row r="52" spans="1:230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</row>
    <row r="53" spans="1:230" s="370" customFormat="1" ht="18" customHeight="1">
      <c r="A53" s="365"/>
      <c r="B53" s="366"/>
      <c r="C53" s="367" t="s">
        <v>86</v>
      </c>
      <c r="D53" s="497">
        <v>167838</v>
      </c>
      <c r="E53" s="498">
        <v>1372.77</v>
      </c>
      <c r="F53" s="499">
        <v>1218770</v>
      </c>
      <c r="G53" s="500">
        <v>1609.68</v>
      </c>
      <c r="H53" s="501">
        <v>388624</v>
      </c>
      <c r="I53" s="502">
        <v>989.75</v>
      </c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  <c r="HJ53" s="365"/>
      <c r="HK53" s="365"/>
      <c r="HL53" s="365"/>
      <c r="HM53" s="365"/>
      <c r="HN53" s="365"/>
      <c r="HO53" s="365"/>
      <c r="HP53" s="365"/>
      <c r="HQ53" s="365"/>
      <c r="HR53" s="365"/>
      <c r="HS53" s="365"/>
      <c r="HT53" s="365"/>
      <c r="HU53" s="365"/>
      <c r="HV53" s="365"/>
    </row>
    <row r="54" spans="1:230" s="371" customFormat="1" ht="18" customHeight="1">
      <c r="B54" s="366">
        <v>8</v>
      </c>
      <c r="C54" s="372" t="s">
        <v>87</v>
      </c>
      <c r="D54" s="373">
        <v>122329</v>
      </c>
      <c r="E54" s="374">
        <v>1417.1</v>
      </c>
      <c r="F54" s="373">
        <v>910833</v>
      </c>
      <c r="G54" s="374">
        <v>1652.51</v>
      </c>
      <c r="H54" s="373">
        <v>288420</v>
      </c>
      <c r="I54" s="374">
        <v>1020.7</v>
      </c>
    </row>
    <row r="55" spans="1:230" s="371" customFormat="1" ht="18" customHeight="1">
      <c r="B55" s="366">
        <v>17</v>
      </c>
      <c r="C55" s="372" t="s">
        <v>207</v>
      </c>
      <c r="D55" s="373">
        <v>14592</v>
      </c>
      <c r="E55" s="374">
        <v>1246.3800000000001</v>
      </c>
      <c r="F55" s="373">
        <v>118629</v>
      </c>
      <c r="G55" s="374">
        <v>1464.37</v>
      </c>
      <c r="H55" s="373">
        <v>36005</v>
      </c>
      <c r="I55" s="374">
        <v>877.98</v>
      </c>
    </row>
    <row r="56" spans="1:230" s="371" customFormat="1" ht="18" customHeight="1">
      <c r="B56" s="366">
        <v>25</v>
      </c>
      <c r="C56" s="372" t="s">
        <v>204</v>
      </c>
      <c r="D56" s="373">
        <v>11781</v>
      </c>
      <c r="E56" s="374">
        <v>1221.01</v>
      </c>
      <c r="F56" s="373">
        <v>67092</v>
      </c>
      <c r="G56" s="374">
        <v>1423.5</v>
      </c>
      <c r="H56" s="373">
        <v>23506</v>
      </c>
      <c r="I56" s="374">
        <v>859.26</v>
      </c>
    </row>
    <row r="57" spans="1:230" s="371" customFormat="1" ht="18" customHeight="1">
      <c r="B57" s="366">
        <v>43</v>
      </c>
      <c r="C57" s="372" t="s">
        <v>88</v>
      </c>
      <c r="D57" s="373">
        <v>19136</v>
      </c>
      <c r="E57" s="374">
        <v>1279.2</v>
      </c>
      <c r="F57" s="373">
        <v>122216</v>
      </c>
      <c r="G57" s="374">
        <v>1533.75</v>
      </c>
      <c r="H57" s="373">
        <v>40693</v>
      </c>
      <c r="I57" s="374">
        <v>944.72</v>
      </c>
    </row>
    <row r="58" spans="1:230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</row>
    <row r="59" spans="1:230" s="370" customFormat="1" ht="18" customHeight="1">
      <c r="A59" s="365"/>
      <c r="B59" s="366"/>
      <c r="C59" s="367" t="s">
        <v>89</v>
      </c>
      <c r="D59" s="497">
        <v>104810</v>
      </c>
      <c r="E59" s="498">
        <v>1199.42</v>
      </c>
      <c r="F59" s="499">
        <v>694618</v>
      </c>
      <c r="G59" s="500">
        <v>1451.11</v>
      </c>
      <c r="H59" s="501">
        <v>245885</v>
      </c>
      <c r="I59" s="502">
        <v>916.17</v>
      </c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  <c r="HJ59" s="365"/>
      <c r="HK59" s="365"/>
      <c r="HL59" s="365"/>
      <c r="HM59" s="365"/>
      <c r="HN59" s="365"/>
      <c r="HO59" s="365"/>
      <c r="HP59" s="365"/>
      <c r="HQ59" s="365"/>
      <c r="HR59" s="365"/>
      <c r="HS59" s="365"/>
      <c r="HT59" s="365"/>
      <c r="HU59" s="365"/>
      <c r="HV59" s="365"/>
    </row>
    <row r="60" spans="1:230" s="371" customFormat="1" ht="18" customHeight="1">
      <c r="B60" s="366">
        <v>3</v>
      </c>
      <c r="C60" s="372" t="s">
        <v>208</v>
      </c>
      <c r="D60" s="373">
        <v>25931</v>
      </c>
      <c r="E60" s="374">
        <v>1153.99</v>
      </c>
      <c r="F60" s="373">
        <v>234204</v>
      </c>
      <c r="G60" s="374">
        <v>1350.21</v>
      </c>
      <c r="H60" s="373">
        <v>83082</v>
      </c>
      <c r="I60" s="374">
        <v>879.88</v>
      </c>
    </row>
    <row r="61" spans="1:230" s="371" customFormat="1" ht="18" customHeight="1">
      <c r="B61" s="366">
        <v>12</v>
      </c>
      <c r="C61" s="372" t="s">
        <v>206</v>
      </c>
      <c r="D61" s="373">
        <v>15776</v>
      </c>
      <c r="E61" s="374">
        <v>1209.46</v>
      </c>
      <c r="F61" s="373">
        <v>92823</v>
      </c>
      <c r="G61" s="374">
        <v>1404.64</v>
      </c>
      <c r="H61" s="373">
        <v>30690</v>
      </c>
      <c r="I61" s="374">
        <v>893.48</v>
      </c>
    </row>
    <row r="62" spans="1:230" s="371" customFormat="1" ht="18" customHeight="1">
      <c r="B62" s="366">
        <v>46</v>
      </c>
      <c r="C62" s="372" t="s">
        <v>90</v>
      </c>
      <c r="D62" s="373">
        <v>63103</v>
      </c>
      <c r="E62" s="374">
        <v>1215.58</v>
      </c>
      <c r="F62" s="373">
        <v>367591</v>
      </c>
      <c r="G62" s="374">
        <v>1527.13</v>
      </c>
      <c r="H62" s="373">
        <v>132113</v>
      </c>
      <c r="I62" s="374">
        <v>944.27</v>
      </c>
    </row>
    <row r="63" spans="1:230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</row>
    <row r="64" spans="1:230" s="370" customFormat="1" ht="18" customHeight="1">
      <c r="A64" s="365"/>
      <c r="B64" s="366"/>
      <c r="C64" s="367" t="s">
        <v>91</v>
      </c>
      <c r="D64" s="497">
        <v>31734</v>
      </c>
      <c r="E64" s="498">
        <v>1085.8599999999999</v>
      </c>
      <c r="F64" s="499">
        <v>147974</v>
      </c>
      <c r="G64" s="500">
        <v>1346.24</v>
      </c>
      <c r="H64" s="501">
        <v>58672</v>
      </c>
      <c r="I64" s="502">
        <v>899.49</v>
      </c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  <c r="HJ64" s="365"/>
      <c r="HK64" s="365"/>
      <c r="HL64" s="365"/>
      <c r="HM64" s="365"/>
      <c r="HN64" s="365"/>
      <c r="HO64" s="365"/>
      <c r="HP64" s="365"/>
      <c r="HQ64" s="365"/>
      <c r="HR64" s="365"/>
      <c r="HS64" s="365"/>
      <c r="HT64" s="365"/>
      <c r="HU64" s="365"/>
      <c r="HV64" s="365"/>
    </row>
    <row r="65" spans="1:230" s="371" customFormat="1" ht="18" customHeight="1">
      <c r="B65" s="366">
        <v>6</v>
      </c>
      <c r="C65" s="372" t="s">
        <v>92</v>
      </c>
      <c r="D65" s="373">
        <v>20745</v>
      </c>
      <c r="E65" s="374">
        <v>1080.8599999999999</v>
      </c>
      <c r="F65" s="373">
        <v>83916</v>
      </c>
      <c r="G65" s="374">
        <v>1366.87</v>
      </c>
      <c r="H65" s="373">
        <v>35169</v>
      </c>
      <c r="I65" s="374">
        <v>922.13</v>
      </c>
    </row>
    <row r="66" spans="1:230" s="371" customFormat="1" ht="18" customHeight="1">
      <c r="B66" s="366">
        <v>10</v>
      </c>
      <c r="C66" s="372" t="s">
        <v>93</v>
      </c>
      <c r="D66" s="373">
        <v>10989</v>
      </c>
      <c r="E66" s="374">
        <v>1095.3</v>
      </c>
      <c r="F66" s="373">
        <v>64058</v>
      </c>
      <c r="G66" s="374">
        <v>1319.21</v>
      </c>
      <c r="H66" s="373">
        <v>23503</v>
      </c>
      <c r="I66" s="374">
        <v>865.61</v>
      </c>
    </row>
    <row r="67" spans="1:230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</row>
    <row r="68" spans="1:230" s="370" customFormat="1" ht="18" customHeight="1">
      <c r="A68" s="365"/>
      <c r="B68" s="366"/>
      <c r="C68" s="367" t="s">
        <v>94</v>
      </c>
      <c r="D68" s="497">
        <v>86064</v>
      </c>
      <c r="E68" s="498">
        <v>1143.52</v>
      </c>
      <c r="F68" s="499">
        <v>493231</v>
      </c>
      <c r="G68" s="500">
        <v>1357.67</v>
      </c>
      <c r="H68" s="501">
        <v>182109</v>
      </c>
      <c r="I68" s="502">
        <v>835.24</v>
      </c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  <c r="HJ68" s="365"/>
      <c r="HK68" s="365"/>
      <c r="HL68" s="365"/>
      <c r="HM68" s="365"/>
      <c r="HN68" s="365"/>
      <c r="HO68" s="365"/>
      <c r="HP68" s="365"/>
      <c r="HQ68" s="365"/>
      <c r="HR68" s="365"/>
      <c r="HS68" s="365"/>
      <c r="HT68" s="365"/>
      <c r="HU68" s="365"/>
      <c r="HV68" s="365"/>
    </row>
    <row r="69" spans="1:230" s="371" customFormat="1" ht="18" customHeight="1">
      <c r="B69" s="366">
        <v>15</v>
      </c>
      <c r="C69" s="372" t="s">
        <v>198</v>
      </c>
      <c r="D69" s="373">
        <v>32618</v>
      </c>
      <c r="E69" s="374">
        <v>1146.79</v>
      </c>
      <c r="F69" s="373">
        <v>195899</v>
      </c>
      <c r="G69" s="374">
        <v>1427.75</v>
      </c>
      <c r="H69" s="373">
        <v>73372</v>
      </c>
      <c r="I69" s="374">
        <v>882.44</v>
      </c>
    </row>
    <row r="70" spans="1:230" s="371" customFormat="1" ht="18" customHeight="1">
      <c r="B70" s="366">
        <v>27</v>
      </c>
      <c r="C70" s="372" t="s">
        <v>95</v>
      </c>
      <c r="D70" s="373">
        <v>12472</v>
      </c>
      <c r="E70" s="374">
        <v>1135.3499999999999</v>
      </c>
      <c r="F70" s="373">
        <v>70104</v>
      </c>
      <c r="G70" s="374">
        <v>1240.78</v>
      </c>
      <c r="H70" s="373">
        <v>25992</v>
      </c>
      <c r="I70" s="374">
        <v>733.54</v>
      </c>
    </row>
    <row r="71" spans="1:230" s="371" customFormat="1" ht="18" customHeight="1">
      <c r="B71" s="366">
        <v>32</v>
      </c>
      <c r="C71" s="372" t="s">
        <v>205</v>
      </c>
      <c r="D71" s="373">
        <v>13659</v>
      </c>
      <c r="E71" s="374">
        <v>1146.99</v>
      </c>
      <c r="F71" s="373">
        <v>67630</v>
      </c>
      <c r="G71" s="374">
        <v>1140.44</v>
      </c>
      <c r="H71" s="373">
        <v>24474</v>
      </c>
      <c r="I71" s="374">
        <v>718.62</v>
      </c>
    </row>
    <row r="72" spans="1:230" s="371" customFormat="1" ht="18" customHeight="1">
      <c r="B72" s="366">
        <v>36</v>
      </c>
      <c r="C72" s="372" t="s">
        <v>96</v>
      </c>
      <c r="D72" s="373">
        <v>27315</v>
      </c>
      <c r="E72" s="374">
        <v>1141.5999999999999</v>
      </c>
      <c r="F72" s="373">
        <v>159598</v>
      </c>
      <c r="G72" s="374">
        <v>1415.05</v>
      </c>
      <c r="H72" s="373">
        <v>58271</v>
      </c>
      <c r="I72" s="374">
        <v>870.14</v>
      </c>
    </row>
    <row r="73" spans="1:230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</row>
    <row r="74" spans="1:230" s="370" customFormat="1" ht="18" customHeight="1">
      <c r="A74" s="365"/>
      <c r="B74" s="366">
        <v>28</v>
      </c>
      <c r="C74" s="367" t="s">
        <v>97</v>
      </c>
      <c r="D74" s="497">
        <v>98968</v>
      </c>
      <c r="E74" s="498">
        <v>1357.72</v>
      </c>
      <c r="F74" s="499">
        <v>893451</v>
      </c>
      <c r="G74" s="500">
        <v>1797.6</v>
      </c>
      <c r="H74" s="501">
        <v>274248</v>
      </c>
      <c r="I74" s="502">
        <v>1103.9000000000001</v>
      </c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  <c r="HJ74" s="365"/>
      <c r="HK74" s="365"/>
      <c r="HL74" s="365"/>
      <c r="HM74" s="365"/>
      <c r="HN74" s="365"/>
      <c r="HO74" s="365"/>
      <c r="HP74" s="365"/>
      <c r="HQ74" s="365"/>
      <c r="HR74" s="365"/>
      <c r="HS74" s="365"/>
      <c r="HT74" s="365"/>
      <c r="HU74" s="365"/>
      <c r="HV74" s="365"/>
    </row>
    <row r="75" spans="1:230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  <c r="HJ75" s="365"/>
      <c r="HK75" s="365"/>
      <c r="HL75" s="365"/>
      <c r="HM75" s="365"/>
      <c r="HN75" s="365"/>
      <c r="HO75" s="365"/>
      <c r="HP75" s="365"/>
      <c r="HQ75" s="365"/>
      <c r="HR75" s="365"/>
      <c r="HS75" s="365"/>
      <c r="HT75" s="365"/>
      <c r="HU75" s="365"/>
      <c r="HV75" s="365"/>
    </row>
    <row r="76" spans="1:230" s="370" customFormat="1" ht="18" customHeight="1">
      <c r="A76" s="365"/>
      <c r="B76" s="366">
        <v>30</v>
      </c>
      <c r="C76" s="367" t="s">
        <v>98</v>
      </c>
      <c r="D76" s="497">
        <v>32957</v>
      </c>
      <c r="E76" s="498">
        <v>1142.5</v>
      </c>
      <c r="F76" s="499">
        <v>164580</v>
      </c>
      <c r="G76" s="500">
        <v>1428.51</v>
      </c>
      <c r="H76" s="501">
        <v>62259</v>
      </c>
      <c r="I76" s="502">
        <v>905.87</v>
      </c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  <c r="HJ76" s="365"/>
      <c r="HK76" s="365"/>
      <c r="HL76" s="365"/>
      <c r="HM76" s="365"/>
      <c r="HN76" s="365"/>
      <c r="HO76" s="365"/>
      <c r="HP76" s="365"/>
      <c r="HQ76" s="365"/>
      <c r="HR76" s="365"/>
      <c r="HS76" s="365"/>
      <c r="HT76" s="365"/>
      <c r="HU76" s="365"/>
      <c r="HV76" s="365"/>
    </row>
    <row r="77" spans="1:230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  <c r="HJ77" s="365"/>
      <c r="HK77" s="365"/>
      <c r="HL77" s="365"/>
      <c r="HM77" s="365"/>
      <c r="HN77" s="365"/>
      <c r="HO77" s="365"/>
      <c r="HP77" s="365"/>
      <c r="HQ77" s="365"/>
      <c r="HR77" s="365"/>
      <c r="HS77" s="365"/>
      <c r="HT77" s="365"/>
      <c r="HU77" s="365"/>
      <c r="HV77" s="365"/>
    </row>
    <row r="78" spans="1:230" s="370" customFormat="1" ht="18" customHeight="1">
      <c r="A78" s="365"/>
      <c r="B78" s="366">
        <v>31</v>
      </c>
      <c r="C78" s="367" t="s">
        <v>99</v>
      </c>
      <c r="D78" s="497">
        <v>10569</v>
      </c>
      <c r="E78" s="498">
        <v>1488.99</v>
      </c>
      <c r="F78" s="499">
        <v>105101</v>
      </c>
      <c r="G78" s="500">
        <v>1758.2</v>
      </c>
      <c r="H78" s="501">
        <v>30205</v>
      </c>
      <c r="I78" s="502">
        <v>1075.72</v>
      </c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  <c r="HJ78" s="365"/>
      <c r="HK78" s="365"/>
      <c r="HL78" s="365"/>
      <c r="HM78" s="365"/>
      <c r="HN78" s="365"/>
      <c r="HO78" s="365"/>
      <c r="HP78" s="365"/>
      <c r="HQ78" s="365"/>
      <c r="HR78" s="365"/>
      <c r="HS78" s="365"/>
      <c r="HT78" s="365"/>
      <c r="HU78" s="365"/>
      <c r="HV78" s="365"/>
    </row>
    <row r="79" spans="1:230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  <c r="HJ79" s="365"/>
      <c r="HK79" s="365"/>
      <c r="HL79" s="365"/>
      <c r="HM79" s="365"/>
      <c r="HN79" s="365"/>
      <c r="HO79" s="365"/>
      <c r="HP79" s="365"/>
      <c r="HQ79" s="365"/>
      <c r="HR79" s="365"/>
      <c r="HS79" s="365"/>
      <c r="HT79" s="365"/>
      <c r="HU79" s="365"/>
      <c r="HV79" s="365"/>
    </row>
    <row r="80" spans="1:230" s="370" customFormat="1" ht="18" customHeight="1">
      <c r="A80" s="365"/>
      <c r="B80" s="366"/>
      <c r="C80" s="367" t="s">
        <v>100</v>
      </c>
      <c r="D80" s="497">
        <v>43031</v>
      </c>
      <c r="E80" s="498">
        <v>1590.25</v>
      </c>
      <c r="F80" s="499">
        <v>398600</v>
      </c>
      <c r="G80" s="500">
        <v>1909.25</v>
      </c>
      <c r="H80" s="501">
        <v>132270</v>
      </c>
      <c r="I80" s="502">
        <v>1170.4100000000001</v>
      </c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  <c r="HJ80" s="365"/>
      <c r="HK80" s="365"/>
      <c r="HL80" s="365"/>
      <c r="HM80" s="365"/>
      <c r="HN80" s="365"/>
      <c r="HO80" s="365"/>
      <c r="HP80" s="365"/>
      <c r="HQ80" s="365"/>
      <c r="HR80" s="365"/>
      <c r="HS80" s="365"/>
      <c r="HT80" s="365"/>
      <c r="HU80" s="365"/>
      <c r="HV80" s="365"/>
    </row>
    <row r="81" spans="1:230" s="371" customFormat="1" ht="18" customHeight="1">
      <c r="B81" s="366">
        <v>1</v>
      </c>
      <c r="C81" s="372" t="s">
        <v>200</v>
      </c>
      <c r="D81" s="373">
        <v>6864</v>
      </c>
      <c r="E81" s="374">
        <v>1580.41</v>
      </c>
      <c r="F81" s="373">
        <v>59330</v>
      </c>
      <c r="G81" s="374">
        <v>1923.91</v>
      </c>
      <c r="H81" s="373">
        <v>17346</v>
      </c>
      <c r="I81" s="374">
        <v>1164.33</v>
      </c>
    </row>
    <row r="82" spans="1:230" s="371" customFormat="1" ht="18" customHeight="1">
      <c r="B82" s="366">
        <v>20</v>
      </c>
      <c r="C82" s="372" t="s">
        <v>202</v>
      </c>
      <c r="D82" s="373">
        <v>13060</v>
      </c>
      <c r="E82" s="374">
        <v>1626.5</v>
      </c>
      <c r="F82" s="373">
        <v>137268</v>
      </c>
      <c r="G82" s="374">
        <v>1856.74</v>
      </c>
      <c r="H82" s="373">
        <v>42975</v>
      </c>
      <c r="I82" s="374">
        <v>1139.69</v>
      </c>
    </row>
    <row r="83" spans="1:230" s="371" customFormat="1" ht="18" customHeight="1">
      <c r="B83" s="366">
        <v>48</v>
      </c>
      <c r="C83" s="372" t="s">
        <v>209</v>
      </c>
      <c r="D83" s="373">
        <v>23107</v>
      </c>
      <c r="E83" s="374">
        <v>1572.68</v>
      </c>
      <c r="F83" s="373">
        <v>202002</v>
      </c>
      <c r="G83" s="374">
        <v>1940.62</v>
      </c>
      <c r="H83" s="373">
        <v>71949</v>
      </c>
      <c r="I83" s="374">
        <v>1190.23</v>
      </c>
      <c r="K83" s="374"/>
    </row>
    <row r="84" spans="1:230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</row>
    <row r="85" spans="1:230" s="370" customFormat="1" ht="18" customHeight="1">
      <c r="A85" s="365"/>
      <c r="B85" s="366">
        <v>26</v>
      </c>
      <c r="C85" s="367" t="s">
        <v>101</v>
      </c>
      <c r="D85" s="497">
        <v>5275</v>
      </c>
      <c r="E85" s="498">
        <v>1290.9000000000001</v>
      </c>
      <c r="F85" s="499">
        <v>52995</v>
      </c>
      <c r="G85" s="500">
        <v>1523.34</v>
      </c>
      <c r="H85" s="501">
        <v>16044</v>
      </c>
      <c r="I85" s="502">
        <v>964.6</v>
      </c>
      <c r="J85" s="365"/>
      <c r="K85" s="365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  <c r="HJ85" s="365"/>
      <c r="HK85" s="365"/>
      <c r="HL85" s="365"/>
      <c r="HM85" s="365"/>
      <c r="HN85" s="365"/>
      <c r="HO85" s="365"/>
      <c r="HP85" s="365"/>
      <c r="HQ85" s="365"/>
      <c r="HR85" s="365"/>
      <c r="HS85" s="365"/>
      <c r="HT85" s="365"/>
      <c r="HU85" s="365"/>
      <c r="HV85" s="365"/>
    </row>
    <row r="86" spans="1:230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65"/>
      <c r="K86" s="365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  <c r="HJ86" s="365"/>
      <c r="HK86" s="365"/>
      <c r="HL86" s="365"/>
      <c r="HM86" s="365"/>
      <c r="HN86" s="365"/>
      <c r="HO86" s="365"/>
      <c r="HP86" s="365"/>
      <c r="HQ86" s="365"/>
      <c r="HR86" s="365"/>
      <c r="HS86" s="365"/>
      <c r="HT86" s="365"/>
      <c r="HU86" s="365"/>
      <c r="HV86" s="365"/>
    </row>
    <row r="87" spans="1:230" s="370" customFormat="1" ht="18" customHeight="1">
      <c r="A87" s="365"/>
      <c r="B87" s="366">
        <v>51</v>
      </c>
      <c r="C87" s="372" t="s">
        <v>102</v>
      </c>
      <c r="D87" s="373">
        <v>1189</v>
      </c>
      <c r="E87" s="374">
        <v>1429.92</v>
      </c>
      <c r="F87" s="373">
        <v>5059</v>
      </c>
      <c r="G87" s="374">
        <v>1753.12</v>
      </c>
      <c r="H87" s="373">
        <v>2596</v>
      </c>
      <c r="I87" s="374">
        <v>1054.6199999999999</v>
      </c>
      <c r="J87" s="365"/>
      <c r="K87" s="365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  <c r="HJ87" s="365"/>
      <c r="HK87" s="365"/>
      <c r="HL87" s="365"/>
      <c r="HM87" s="365"/>
      <c r="HN87" s="365"/>
      <c r="HO87" s="365"/>
      <c r="HP87" s="365"/>
      <c r="HQ87" s="365"/>
      <c r="HR87" s="365"/>
      <c r="HS87" s="365"/>
      <c r="HT87" s="365"/>
      <c r="HU87" s="365"/>
      <c r="HV87" s="365"/>
    </row>
    <row r="88" spans="1:230" s="370" customFormat="1" ht="18" customHeight="1">
      <c r="A88" s="365"/>
      <c r="B88" s="366">
        <v>52</v>
      </c>
      <c r="C88" s="372" t="s">
        <v>103</v>
      </c>
      <c r="D88" s="375">
        <v>1433</v>
      </c>
      <c r="E88" s="376">
        <v>1365.35</v>
      </c>
      <c r="F88" s="375">
        <v>4808</v>
      </c>
      <c r="G88" s="376">
        <v>1669.99</v>
      </c>
      <c r="H88" s="375">
        <v>2276</v>
      </c>
      <c r="I88" s="376">
        <v>985.84</v>
      </c>
      <c r="J88" s="365"/>
      <c r="K88" s="365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  <c r="HJ88" s="365"/>
      <c r="HK88" s="365"/>
      <c r="HL88" s="365"/>
      <c r="HM88" s="365"/>
      <c r="HN88" s="365"/>
      <c r="HO88" s="365"/>
      <c r="HP88" s="365"/>
      <c r="HQ88" s="365"/>
      <c r="HR88" s="365"/>
      <c r="HS88" s="365"/>
      <c r="HT88" s="365"/>
      <c r="HU88" s="365"/>
      <c r="HV88" s="365"/>
    </row>
    <row r="89" spans="1:230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  <c r="HJ89" s="365"/>
      <c r="HK89" s="365"/>
      <c r="HL89" s="365"/>
      <c r="HM89" s="365"/>
      <c r="HN89" s="365"/>
      <c r="HO89" s="365"/>
      <c r="HP89" s="365"/>
      <c r="HQ89" s="365"/>
      <c r="HR89" s="365"/>
      <c r="HS89" s="365"/>
      <c r="HT89" s="365"/>
      <c r="HU89" s="365"/>
      <c r="HV89" s="365"/>
    </row>
    <row r="90" spans="1:230" s="370" customFormat="1" ht="18" customHeight="1">
      <c r="A90" s="379"/>
      <c r="B90" s="380"/>
      <c r="C90" s="381" t="s">
        <v>45</v>
      </c>
      <c r="D90" s="382">
        <v>1060808</v>
      </c>
      <c r="E90" s="383">
        <v>1255.06</v>
      </c>
      <c r="F90" s="503">
        <v>6746923</v>
      </c>
      <c r="G90" s="504">
        <v>1574.93</v>
      </c>
      <c r="H90" s="505">
        <v>2344874</v>
      </c>
      <c r="I90" s="506">
        <v>976.01</v>
      </c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  <c r="HJ90" s="365"/>
      <c r="HK90" s="365"/>
      <c r="HL90" s="365"/>
      <c r="HM90" s="365"/>
      <c r="HN90" s="365"/>
      <c r="HO90" s="365"/>
      <c r="HP90" s="365"/>
      <c r="HQ90" s="365"/>
      <c r="HR90" s="365"/>
      <c r="HS90" s="365"/>
      <c r="HT90" s="365"/>
      <c r="HU90" s="365"/>
      <c r="HV90" s="365"/>
    </row>
    <row r="91" spans="1:230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30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30" ht="18" customHeight="1">
      <c r="B93" s="387"/>
      <c r="D93" s="388"/>
      <c r="E93" s="389"/>
      <c r="F93" s="388"/>
      <c r="G93" s="389"/>
      <c r="H93" s="388"/>
      <c r="I93" s="389"/>
    </row>
    <row r="94" spans="1:230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30" ht="18" customHeight="1">
      <c r="B95" s="387"/>
      <c r="E95" s="389"/>
      <c r="G95" s="389"/>
      <c r="I95" s="389"/>
    </row>
    <row r="96" spans="1:230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M30" sqref="M30"/>
      <selection pane="bottomLeft" activeCell="G96" sqref="G96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0" width="11.42578125" style="391"/>
    <col min="11" max="11" width="28" style="360" customWidth="1"/>
    <col min="12" max="16384" width="11.42578125" style="360"/>
  </cols>
  <sheetData>
    <row r="1" spans="1:217" s="349" customFormat="1" ht="15.75" customHeight="1">
      <c r="B1" s="350"/>
      <c r="E1" s="351"/>
      <c r="G1" s="351"/>
      <c r="I1" s="351"/>
      <c r="J1" s="391"/>
      <c r="K1" s="360"/>
    </row>
    <row r="2" spans="1:217" s="349" customFormat="1">
      <c r="B2" s="350"/>
      <c r="E2" s="351"/>
      <c r="G2" s="351"/>
      <c r="I2" s="351"/>
      <c r="J2" s="391"/>
      <c r="K2" s="360"/>
    </row>
    <row r="3" spans="1:217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  <c r="J3" s="391"/>
      <c r="K3" s="360"/>
    </row>
    <row r="4" spans="1:217" s="349" customFormat="1">
      <c r="B4" s="350"/>
      <c r="C4" s="356"/>
      <c r="D4" s="354"/>
      <c r="E4" s="355"/>
      <c r="F4" s="354"/>
      <c r="G4" s="355"/>
      <c r="H4" s="354"/>
      <c r="I4" s="355"/>
      <c r="J4" s="391"/>
      <c r="K4" s="360"/>
    </row>
    <row r="5" spans="1:217" s="349" customFormat="1" ht="18.75">
      <c r="B5" s="488" t="str">
        <f>'Número pensiones (IP-J-V)'!B5</f>
        <v>1 de Agosto de 2026</v>
      </c>
      <c r="C5" s="507"/>
      <c r="D5" s="508"/>
      <c r="E5" s="509"/>
      <c r="F5" s="508"/>
      <c r="G5" s="509"/>
      <c r="H5" s="508"/>
      <c r="I5" s="509"/>
      <c r="J5" s="391"/>
      <c r="K5" s="392" t="s">
        <v>167</v>
      </c>
    </row>
    <row r="6" spans="1:217" s="395" customFormat="1" ht="9" customHeight="1">
      <c r="A6" s="393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4"/>
      <c r="U6" s="394"/>
      <c r="V6" s="394"/>
      <c r="W6" s="394"/>
      <c r="X6" s="394"/>
      <c r="Y6" s="394"/>
      <c r="Z6" s="394"/>
      <c r="AA6" s="394"/>
      <c r="AB6" s="394"/>
      <c r="AC6" s="394"/>
      <c r="AD6" s="394"/>
      <c r="AE6" s="394"/>
      <c r="AF6" s="394"/>
      <c r="AG6" s="394"/>
      <c r="AH6" s="394"/>
      <c r="AI6" s="394"/>
      <c r="AJ6" s="394"/>
      <c r="AK6" s="394"/>
      <c r="AL6" s="394"/>
      <c r="AM6" s="394"/>
      <c r="AN6" s="394"/>
      <c r="AO6" s="394"/>
      <c r="AP6" s="394"/>
      <c r="AQ6" s="394"/>
      <c r="AR6" s="394"/>
      <c r="AS6" s="394"/>
      <c r="AT6" s="394"/>
      <c r="AU6" s="394"/>
      <c r="AV6" s="394"/>
      <c r="AW6" s="394"/>
      <c r="AX6" s="394"/>
      <c r="AY6" s="394"/>
      <c r="AZ6" s="394"/>
      <c r="BA6" s="394"/>
      <c r="BB6" s="394"/>
      <c r="BC6" s="394"/>
      <c r="BD6" s="394"/>
      <c r="BE6" s="394"/>
      <c r="BF6" s="394"/>
      <c r="BG6" s="394"/>
      <c r="BH6" s="394"/>
      <c r="BI6" s="394"/>
      <c r="BJ6" s="394"/>
      <c r="BK6" s="394"/>
      <c r="BL6" s="394"/>
      <c r="BM6" s="394"/>
      <c r="BN6" s="394"/>
      <c r="BO6" s="394"/>
      <c r="BP6" s="394"/>
      <c r="BQ6" s="394"/>
      <c r="BR6" s="394"/>
      <c r="BS6" s="394"/>
      <c r="BT6" s="394"/>
      <c r="BU6" s="394"/>
      <c r="BV6" s="394"/>
      <c r="BW6" s="394"/>
      <c r="BX6" s="394"/>
      <c r="BY6" s="394"/>
      <c r="BZ6" s="394"/>
      <c r="CA6" s="394"/>
      <c r="CB6" s="394"/>
      <c r="CC6" s="394"/>
      <c r="CD6" s="394"/>
      <c r="CE6" s="394"/>
      <c r="CF6" s="394"/>
      <c r="CG6" s="394"/>
      <c r="CH6" s="394"/>
      <c r="CI6" s="394"/>
      <c r="CJ6" s="394"/>
      <c r="CK6" s="394"/>
      <c r="CL6" s="394"/>
      <c r="CM6" s="394"/>
      <c r="CN6" s="394"/>
      <c r="CO6" s="394"/>
      <c r="CP6" s="394"/>
      <c r="CQ6" s="394"/>
      <c r="CR6" s="394"/>
      <c r="CS6" s="394"/>
      <c r="CT6" s="394"/>
      <c r="CU6" s="394"/>
      <c r="CV6" s="394"/>
      <c r="CW6" s="394"/>
      <c r="CX6" s="394"/>
      <c r="CY6" s="394"/>
      <c r="CZ6" s="394"/>
      <c r="DA6" s="394"/>
      <c r="DB6" s="394"/>
      <c r="DC6" s="394"/>
      <c r="DD6" s="394"/>
      <c r="DE6" s="394"/>
      <c r="DF6" s="394"/>
      <c r="DG6" s="394"/>
      <c r="DH6" s="394"/>
      <c r="DI6" s="394"/>
      <c r="DJ6" s="394"/>
      <c r="DK6" s="394"/>
      <c r="DL6" s="394"/>
      <c r="DM6" s="394"/>
      <c r="DN6" s="394"/>
      <c r="DO6" s="394"/>
      <c r="DP6" s="394"/>
      <c r="DQ6" s="394"/>
      <c r="DR6" s="394"/>
      <c r="DS6" s="394"/>
      <c r="DT6" s="394"/>
      <c r="DU6" s="394"/>
      <c r="DV6" s="394"/>
      <c r="DW6" s="394"/>
      <c r="DX6" s="394"/>
      <c r="DY6" s="394"/>
      <c r="DZ6" s="394"/>
      <c r="EA6" s="394"/>
      <c r="EB6" s="394"/>
      <c r="EC6" s="394"/>
      <c r="ED6" s="394"/>
      <c r="EE6" s="394"/>
      <c r="EF6" s="394"/>
      <c r="EG6" s="394"/>
      <c r="EH6" s="394"/>
      <c r="EI6" s="394"/>
      <c r="EJ6" s="394"/>
      <c r="EK6" s="394"/>
      <c r="EL6" s="394"/>
      <c r="EM6" s="394"/>
      <c r="EN6" s="394"/>
      <c r="EO6" s="394"/>
      <c r="EP6" s="394"/>
      <c r="EQ6" s="394"/>
      <c r="ER6" s="394"/>
      <c r="ES6" s="394"/>
      <c r="ET6" s="394"/>
      <c r="EU6" s="394"/>
      <c r="EV6" s="394"/>
      <c r="EW6" s="394"/>
      <c r="EX6" s="394"/>
      <c r="EY6" s="394"/>
      <c r="EZ6" s="394"/>
      <c r="FA6" s="394"/>
      <c r="FB6" s="394"/>
      <c r="FC6" s="394"/>
      <c r="FD6" s="394"/>
      <c r="FE6" s="394"/>
      <c r="FF6" s="394"/>
      <c r="FG6" s="394"/>
      <c r="FH6" s="394"/>
      <c r="FI6" s="394"/>
      <c r="FJ6" s="394"/>
      <c r="FK6" s="394"/>
      <c r="FL6" s="394"/>
      <c r="FM6" s="394"/>
      <c r="FN6" s="394"/>
      <c r="FO6" s="394"/>
      <c r="FP6" s="394"/>
      <c r="FQ6" s="394"/>
      <c r="FR6" s="394"/>
      <c r="FS6" s="394"/>
      <c r="FT6" s="394"/>
      <c r="FU6" s="394"/>
      <c r="FV6" s="394"/>
      <c r="FW6" s="394"/>
      <c r="FX6" s="394"/>
      <c r="FY6" s="394"/>
      <c r="FZ6" s="394"/>
      <c r="GA6" s="394"/>
      <c r="GB6" s="394"/>
      <c r="GC6" s="394"/>
      <c r="GD6" s="394"/>
      <c r="GE6" s="394"/>
      <c r="GF6" s="394"/>
      <c r="GG6" s="394"/>
      <c r="GH6" s="394"/>
      <c r="GI6" s="394"/>
      <c r="GJ6" s="394"/>
      <c r="GK6" s="394"/>
      <c r="GL6" s="394"/>
      <c r="GM6" s="394"/>
      <c r="GN6" s="394"/>
      <c r="GO6" s="394"/>
      <c r="GP6" s="394"/>
      <c r="GQ6" s="394"/>
      <c r="GR6" s="394"/>
      <c r="GS6" s="394"/>
      <c r="GT6" s="394"/>
      <c r="GU6" s="394"/>
      <c r="GV6" s="394"/>
      <c r="GW6" s="394"/>
      <c r="GX6" s="394"/>
      <c r="GY6" s="394"/>
      <c r="GZ6" s="394"/>
      <c r="HA6" s="394"/>
      <c r="HB6" s="394"/>
      <c r="HC6" s="394"/>
      <c r="HD6" s="394"/>
      <c r="HE6" s="394"/>
      <c r="HF6" s="394"/>
      <c r="HG6" s="394"/>
      <c r="HH6" s="394"/>
      <c r="HI6" s="394"/>
    </row>
    <row r="7" spans="1:217" ht="38.1" customHeight="1">
      <c r="A7" s="358"/>
      <c r="B7" s="562" t="s">
        <v>156</v>
      </c>
      <c r="C7" s="564" t="s">
        <v>47</v>
      </c>
      <c r="D7" s="398" t="s">
        <v>104</v>
      </c>
      <c r="E7" s="399"/>
      <c r="F7" s="400" t="s">
        <v>105</v>
      </c>
      <c r="G7" s="401"/>
      <c r="H7" s="490" t="s">
        <v>45</v>
      </c>
      <c r="I7" s="490"/>
    </row>
    <row r="8" spans="1:217" ht="36.75" customHeight="1">
      <c r="A8" s="358"/>
      <c r="B8" s="563"/>
      <c r="C8" s="565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17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17" s="370" customFormat="1" ht="18" customHeight="1">
      <c r="A10" s="365"/>
      <c r="B10" s="366"/>
      <c r="C10" s="367" t="s">
        <v>52</v>
      </c>
      <c r="D10" s="497">
        <v>68501</v>
      </c>
      <c r="E10" s="498">
        <v>525.26</v>
      </c>
      <c r="F10" s="499">
        <v>12783</v>
      </c>
      <c r="G10" s="500">
        <v>786.41</v>
      </c>
      <c r="H10" s="501">
        <v>1738195</v>
      </c>
      <c r="I10" s="502">
        <v>1237.6500000000001</v>
      </c>
      <c r="J10" s="396"/>
      <c r="K10" s="371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</row>
    <row r="11" spans="1:217" s="371" customFormat="1" ht="18" customHeight="1">
      <c r="B11" s="366">
        <v>4</v>
      </c>
      <c r="C11" s="372" t="s">
        <v>53</v>
      </c>
      <c r="D11" s="373">
        <v>5540</v>
      </c>
      <c r="E11" s="374">
        <v>461.14</v>
      </c>
      <c r="F11" s="373">
        <v>537</v>
      </c>
      <c r="G11" s="374">
        <v>774.46</v>
      </c>
      <c r="H11" s="373">
        <v>123240</v>
      </c>
      <c r="I11" s="374">
        <v>1134.72</v>
      </c>
      <c r="J11" s="396"/>
      <c r="K11" s="396"/>
    </row>
    <row r="12" spans="1:217" s="371" customFormat="1" ht="18" customHeight="1">
      <c r="B12" s="366">
        <v>11</v>
      </c>
      <c r="C12" s="372" t="s">
        <v>54</v>
      </c>
      <c r="D12" s="373">
        <v>10294</v>
      </c>
      <c r="E12" s="374">
        <v>563.57000000000005</v>
      </c>
      <c r="F12" s="373">
        <v>2895</v>
      </c>
      <c r="G12" s="374">
        <v>812.69</v>
      </c>
      <c r="H12" s="373">
        <v>240294</v>
      </c>
      <c r="I12" s="374">
        <v>1363.08</v>
      </c>
      <c r="J12" s="396"/>
    </row>
    <row r="13" spans="1:217" s="371" customFormat="1" ht="18" customHeight="1">
      <c r="B13" s="366">
        <v>14</v>
      </c>
      <c r="C13" s="372" t="s">
        <v>55</v>
      </c>
      <c r="D13" s="373">
        <v>6784</v>
      </c>
      <c r="E13" s="374">
        <v>531.37</v>
      </c>
      <c r="F13" s="373">
        <v>1413</v>
      </c>
      <c r="G13" s="374">
        <v>769.34</v>
      </c>
      <c r="H13" s="373">
        <v>186445</v>
      </c>
      <c r="I13" s="374">
        <v>1162.08</v>
      </c>
      <c r="J13" s="396"/>
    </row>
    <row r="14" spans="1:217" s="371" customFormat="1" ht="18" customHeight="1">
      <c r="B14" s="366">
        <v>18</v>
      </c>
      <c r="C14" s="372" t="s">
        <v>56</v>
      </c>
      <c r="D14" s="373">
        <v>7716</v>
      </c>
      <c r="E14" s="374">
        <v>504.58</v>
      </c>
      <c r="F14" s="373">
        <v>1487</v>
      </c>
      <c r="G14" s="374">
        <v>784.42</v>
      </c>
      <c r="H14" s="373">
        <v>206954</v>
      </c>
      <c r="I14" s="374">
        <v>1184.27</v>
      </c>
      <c r="J14" s="396"/>
    </row>
    <row r="15" spans="1:217" s="371" customFormat="1" ht="18" customHeight="1">
      <c r="B15" s="366">
        <v>21</v>
      </c>
      <c r="C15" s="372" t="s">
        <v>57</v>
      </c>
      <c r="D15" s="373">
        <v>4376</v>
      </c>
      <c r="E15" s="374">
        <v>521.83000000000004</v>
      </c>
      <c r="F15" s="373">
        <v>844</v>
      </c>
      <c r="G15" s="374">
        <v>803.78</v>
      </c>
      <c r="H15" s="373">
        <v>108522</v>
      </c>
      <c r="I15" s="374">
        <v>1246.73</v>
      </c>
      <c r="J15" s="396"/>
    </row>
    <row r="16" spans="1:217" s="371" customFormat="1" ht="18" customHeight="1">
      <c r="B16" s="366">
        <v>23</v>
      </c>
      <c r="C16" s="372" t="s">
        <v>58</v>
      </c>
      <c r="D16" s="373">
        <v>5256</v>
      </c>
      <c r="E16" s="374">
        <v>520.9</v>
      </c>
      <c r="F16" s="373">
        <v>864</v>
      </c>
      <c r="G16" s="374">
        <v>727.47</v>
      </c>
      <c r="H16" s="373">
        <v>154383</v>
      </c>
      <c r="I16" s="374">
        <v>1151.01</v>
      </c>
      <c r="J16" s="396"/>
    </row>
    <row r="17" spans="1:217" s="371" customFormat="1" ht="18" customHeight="1">
      <c r="B17" s="366">
        <v>29</v>
      </c>
      <c r="C17" s="372" t="s">
        <v>59</v>
      </c>
      <c r="D17" s="373">
        <v>12621</v>
      </c>
      <c r="E17" s="374">
        <v>507.73</v>
      </c>
      <c r="F17" s="373">
        <v>1782</v>
      </c>
      <c r="G17" s="374">
        <v>770.16</v>
      </c>
      <c r="H17" s="373">
        <v>302197</v>
      </c>
      <c r="I17" s="374">
        <v>1254.21</v>
      </c>
      <c r="J17" s="396"/>
    </row>
    <row r="18" spans="1:217" s="371" customFormat="1" ht="18" customHeight="1">
      <c r="B18" s="366">
        <v>41</v>
      </c>
      <c r="C18" s="372" t="s">
        <v>60</v>
      </c>
      <c r="D18" s="373">
        <v>15914</v>
      </c>
      <c r="E18" s="374">
        <v>546.5</v>
      </c>
      <c r="F18" s="373">
        <v>2961</v>
      </c>
      <c r="G18" s="374">
        <v>794.07</v>
      </c>
      <c r="H18" s="373">
        <v>416160</v>
      </c>
      <c r="I18" s="374">
        <v>1273.8800000000001</v>
      </c>
      <c r="J18" s="396"/>
    </row>
    <row r="19" spans="1:217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  <c r="J19" s="396"/>
    </row>
    <row r="20" spans="1:217" s="370" customFormat="1" ht="18" customHeight="1">
      <c r="A20" s="365"/>
      <c r="B20" s="366"/>
      <c r="C20" s="367" t="s">
        <v>61</v>
      </c>
      <c r="D20" s="497">
        <v>9271</v>
      </c>
      <c r="E20" s="498">
        <v>566.99</v>
      </c>
      <c r="F20" s="499">
        <v>789</v>
      </c>
      <c r="G20" s="500">
        <v>878.74</v>
      </c>
      <c r="H20" s="501">
        <v>322024</v>
      </c>
      <c r="I20" s="502">
        <v>1449.76</v>
      </c>
      <c r="J20" s="396"/>
      <c r="K20" s="371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</row>
    <row r="21" spans="1:217" s="371" customFormat="1" ht="18" customHeight="1">
      <c r="B21" s="366">
        <v>22</v>
      </c>
      <c r="C21" s="372" t="s">
        <v>62</v>
      </c>
      <c r="D21" s="373">
        <v>1636</v>
      </c>
      <c r="E21" s="374">
        <v>536.63</v>
      </c>
      <c r="F21" s="373">
        <v>76</v>
      </c>
      <c r="G21" s="374">
        <v>782.57</v>
      </c>
      <c r="H21" s="373">
        <v>55741</v>
      </c>
      <c r="I21" s="374">
        <v>1326.66</v>
      </c>
      <c r="J21" s="396"/>
    </row>
    <row r="22" spans="1:217" s="371" customFormat="1" ht="18" customHeight="1">
      <c r="B22" s="366">
        <v>40</v>
      </c>
      <c r="C22" s="372" t="s">
        <v>63</v>
      </c>
      <c r="D22" s="373">
        <v>993</v>
      </c>
      <c r="E22" s="374">
        <v>544.14</v>
      </c>
      <c r="F22" s="373">
        <v>95</v>
      </c>
      <c r="G22" s="374">
        <v>881.79</v>
      </c>
      <c r="H22" s="373">
        <v>36539</v>
      </c>
      <c r="I22" s="374">
        <v>1341</v>
      </c>
      <c r="J22" s="396"/>
    </row>
    <row r="23" spans="1:217" s="371" customFormat="1" ht="18" customHeight="1">
      <c r="B23" s="366">
        <v>50</v>
      </c>
      <c r="C23" s="372" t="s">
        <v>64</v>
      </c>
      <c r="D23" s="373">
        <v>6642</v>
      </c>
      <c r="E23" s="374">
        <v>577.88</v>
      </c>
      <c r="F23" s="373">
        <v>618</v>
      </c>
      <c r="G23" s="374">
        <v>890.1</v>
      </c>
      <c r="H23" s="373">
        <v>229744</v>
      </c>
      <c r="I23" s="374">
        <v>1496.93</v>
      </c>
      <c r="J23" s="396"/>
    </row>
    <row r="24" spans="1:217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  <c r="J24" s="396"/>
    </row>
    <row r="25" spans="1:217" s="370" customFormat="1" ht="18" customHeight="1">
      <c r="A25" s="365"/>
      <c r="B25" s="366">
        <v>33</v>
      </c>
      <c r="C25" s="367" t="s">
        <v>65</v>
      </c>
      <c r="D25" s="497">
        <v>8661</v>
      </c>
      <c r="E25" s="498">
        <v>669.35</v>
      </c>
      <c r="F25" s="499">
        <v>2080</v>
      </c>
      <c r="G25" s="500">
        <v>1083.46</v>
      </c>
      <c r="H25" s="501">
        <v>303670</v>
      </c>
      <c r="I25" s="502">
        <v>1580</v>
      </c>
      <c r="J25" s="396"/>
      <c r="K25" s="371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</row>
    <row r="26" spans="1:217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96"/>
      <c r="K26" s="371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</row>
    <row r="27" spans="1:217" s="370" customFormat="1" ht="18" customHeight="1">
      <c r="A27" s="365"/>
      <c r="B27" s="366">
        <v>7</v>
      </c>
      <c r="C27" s="367" t="s">
        <v>203</v>
      </c>
      <c r="D27" s="497">
        <v>6093</v>
      </c>
      <c r="E27" s="498">
        <v>467.66</v>
      </c>
      <c r="F27" s="499">
        <v>118</v>
      </c>
      <c r="G27" s="500">
        <v>806.44</v>
      </c>
      <c r="H27" s="501">
        <v>216912</v>
      </c>
      <c r="I27" s="502">
        <v>1282.53</v>
      </c>
      <c r="J27" s="396"/>
      <c r="K27" s="371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</row>
    <row r="28" spans="1:217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96"/>
      <c r="K28" s="371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</row>
    <row r="29" spans="1:217" s="370" customFormat="1" ht="18" customHeight="1">
      <c r="A29" s="365"/>
      <c r="B29" s="366"/>
      <c r="C29" s="367" t="s">
        <v>66</v>
      </c>
      <c r="D29" s="497">
        <v>16289</v>
      </c>
      <c r="E29" s="498">
        <v>524.14</v>
      </c>
      <c r="F29" s="499">
        <v>2682</v>
      </c>
      <c r="G29" s="500">
        <v>799.74</v>
      </c>
      <c r="H29" s="501">
        <v>383630</v>
      </c>
      <c r="I29" s="502">
        <v>1253.79</v>
      </c>
      <c r="J29" s="396"/>
      <c r="K29" s="397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</row>
    <row r="30" spans="1:217" s="371" customFormat="1" ht="18" customHeight="1">
      <c r="B30" s="366">
        <v>35</v>
      </c>
      <c r="C30" s="372" t="s">
        <v>67</v>
      </c>
      <c r="D30" s="373">
        <v>9175</v>
      </c>
      <c r="E30" s="374">
        <v>529.23</v>
      </c>
      <c r="F30" s="373">
        <v>1825</v>
      </c>
      <c r="G30" s="374">
        <v>791.45</v>
      </c>
      <c r="H30" s="373">
        <v>202660</v>
      </c>
      <c r="I30" s="374">
        <v>1273.19</v>
      </c>
      <c r="J30" s="396"/>
    </row>
    <row r="31" spans="1:217" s="371" customFormat="1" ht="18" customHeight="1">
      <c r="B31" s="366">
        <v>38</v>
      </c>
      <c r="C31" s="372" t="s">
        <v>68</v>
      </c>
      <c r="D31" s="373">
        <v>7114</v>
      </c>
      <c r="E31" s="374">
        <v>517.58000000000004</v>
      </c>
      <c r="F31" s="373">
        <v>857</v>
      </c>
      <c r="G31" s="374">
        <v>817.38</v>
      </c>
      <c r="H31" s="373">
        <v>180970</v>
      </c>
      <c r="I31" s="374">
        <v>1232.06</v>
      </c>
      <c r="J31" s="396"/>
    </row>
    <row r="32" spans="1:217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  <c r="J32" s="396"/>
    </row>
    <row r="33" spans="1:217" s="370" customFormat="1" ht="18" customHeight="1">
      <c r="A33" s="365"/>
      <c r="B33" s="366">
        <v>39</v>
      </c>
      <c r="C33" s="367" t="s">
        <v>69</v>
      </c>
      <c r="D33" s="497">
        <v>4556</v>
      </c>
      <c r="E33" s="498">
        <v>608.86</v>
      </c>
      <c r="F33" s="499">
        <v>1393</v>
      </c>
      <c r="G33" s="500">
        <v>911.46</v>
      </c>
      <c r="H33" s="501">
        <v>150548</v>
      </c>
      <c r="I33" s="502">
        <v>1442.82</v>
      </c>
      <c r="J33" s="396"/>
      <c r="K33" s="371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</row>
    <row r="34" spans="1:217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96"/>
      <c r="K34" s="371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</row>
    <row r="35" spans="1:217" s="370" customFormat="1" ht="18" customHeight="1">
      <c r="A35" s="365"/>
      <c r="B35" s="366"/>
      <c r="C35" s="367" t="s">
        <v>70</v>
      </c>
      <c r="D35" s="497">
        <v>18668</v>
      </c>
      <c r="E35" s="498">
        <v>598.64</v>
      </c>
      <c r="F35" s="499">
        <v>3896</v>
      </c>
      <c r="G35" s="500">
        <v>843.92</v>
      </c>
      <c r="H35" s="501">
        <v>640636</v>
      </c>
      <c r="I35" s="502">
        <v>1376.28</v>
      </c>
      <c r="J35" s="396"/>
      <c r="K35" s="371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</row>
    <row r="36" spans="1:217" s="371" customFormat="1" ht="18" customHeight="1">
      <c r="B36" s="366">
        <v>5</v>
      </c>
      <c r="C36" s="372" t="s">
        <v>71</v>
      </c>
      <c r="D36" s="373">
        <v>1255</v>
      </c>
      <c r="E36" s="374">
        <v>591.14</v>
      </c>
      <c r="F36" s="373">
        <v>233</v>
      </c>
      <c r="G36" s="374">
        <v>769.8</v>
      </c>
      <c r="H36" s="373">
        <v>40638</v>
      </c>
      <c r="I36" s="374">
        <v>1220.06</v>
      </c>
      <c r="J36" s="396"/>
    </row>
    <row r="37" spans="1:217" s="371" customFormat="1" ht="18" customHeight="1">
      <c r="B37" s="366">
        <v>9</v>
      </c>
      <c r="C37" s="372" t="s">
        <v>72</v>
      </c>
      <c r="D37" s="373">
        <v>2760</v>
      </c>
      <c r="E37" s="374">
        <v>582.87</v>
      </c>
      <c r="F37" s="373">
        <v>311</v>
      </c>
      <c r="G37" s="374">
        <v>898.87</v>
      </c>
      <c r="H37" s="373">
        <v>95876</v>
      </c>
      <c r="I37" s="374">
        <v>1475.43</v>
      </c>
      <c r="J37" s="396"/>
    </row>
    <row r="38" spans="1:217" s="371" customFormat="1" ht="18" customHeight="1">
      <c r="B38" s="366">
        <v>24</v>
      </c>
      <c r="C38" s="372" t="s">
        <v>73</v>
      </c>
      <c r="D38" s="373">
        <v>4040</v>
      </c>
      <c r="E38" s="374">
        <v>606.64</v>
      </c>
      <c r="F38" s="373">
        <v>1117</v>
      </c>
      <c r="G38" s="374">
        <v>919.75</v>
      </c>
      <c r="H38" s="373">
        <v>141010</v>
      </c>
      <c r="I38" s="374">
        <v>1372.09</v>
      </c>
      <c r="J38" s="391"/>
    </row>
    <row r="39" spans="1:217" s="371" customFormat="1" ht="18" customHeight="1">
      <c r="B39" s="366">
        <v>34</v>
      </c>
      <c r="C39" s="372" t="s">
        <v>74</v>
      </c>
      <c r="D39" s="373">
        <v>1337</v>
      </c>
      <c r="E39" s="374">
        <v>628.83000000000004</v>
      </c>
      <c r="F39" s="373">
        <v>284</v>
      </c>
      <c r="G39" s="374">
        <v>841.42</v>
      </c>
      <c r="H39" s="373">
        <v>44800</v>
      </c>
      <c r="I39" s="374">
        <v>1405.11</v>
      </c>
      <c r="J39" s="391"/>
    </row>
    <row r="40" spans="1:217" s="371" customFormat="1" ht="18" customHeight="1">
      <c r="B40" s="366">
        <v>37</v>
      </c>
      <c r="C40" s="372" t="s">
        <v>75</v>
      </c>
      <c r="D40" s="373">
        <v>2452</v>
      </c>
      <c r="E40" s="374">
        <v>608.76</v>
      </c>
      <c r="F40" s="373">
        <v>651</v>
      </c>
      <c r="G40" s="374">
        <v>793.33</v>
      </c>
      <c r="H40" s="373">
        <v>84187</v>
      </c>
      <c r="I40" s="374">
        <v>1292.8599999999999</v>
      </c>
      <c r="J40" s="391"/>
    </row>
    <row r="41" spans="1:217" s="371" customFormat="1" ht="18" customHeight="1">
      <c r="B41" s="366">
        <v>40</v>
      </c>
      <c r="C41" s="372" t="s">
        <v>76</v>
      </c>
      <c r="D41" s="373">
        <v>1061</v>
      </c>
      <c r="E41" s="374">
        <v>562.91</v>
      </c>
      <c r="F41" s="373">
        <v>132</v>
      </c>
      <c r="G41" s="374">
        <v>774.63</v>
      </c>
      <c r="H41" s="373">
        <v>36449</v>
      </c>
      <c r="I41" s="374">
        <v>1316.14</v>
      </c>
      <c r="J41" s="391"/>
    </row>
    <row r="42" spans="1:217" s="371" customFormat="1" ht="18" customHeight="1">
      <c r="B42" s="366">
        <v>42</v>
      </c>
      <c r="C42" s="372" t="s">
        <v>77</v>
      </c>
      <c r="D42" s="373">
        <v>688</v>
      </c>
      <c r="E42" s="374">
        <v>585.73</v>
      </c>
      <c r="F42" s="373">
        <v>68</v>
      </c>
      <c r="G42" s="374">
        <v>789.5</v>
      </c>
      <c r="H42" s="373">
        <v>23187</v>
      </c>
      <c r="I42" s="374">
        <v>1338.97</v>
      </c>
      <c r="J42" s="391"/>
    </row>
    <row r="43" spans="1:217" s="371" customFormat="1" ht="18" customHeight="1">
      <c r="B43" s="366">
        <v>47</v>
      </c>
      <c r="C43" s="372" t="s">
        <v>78</v>
      </c>
      <c r="D43" s="373">
        <v>3589</v>
      </c>
      <c r="E43" s="374">
        <v>605.30999999999995</v>
      </c>
      <c r="F43" s="373">
        <v>694</v>
      </c>
      <c r="G43" s="374">
        <v>866.64</v>
      </c>
      <c r="H43" s="373">
        <v>126774</v>
      </c>
      <c r="I43" s="374">
        <v>1493.74</v>
      </c>
      <c r="J43" s="391"/>
    </row>
    <row r="44" spans="1:217" s="371" customFormat="1" ht="18" customHeight="1">
      <c r="B44" s="366">
        <v>49</v>
      </c>
      <c r="C44" s="372" t="s">
        <v>79</v>
      </c>
      <c r="D44" s="373">
        <v>1486</v>
      </c>
      <c r="E44" s="374">
        <v>584.04</v>
      </c>
      <c r="F44" s="373">
        <v>406</v>
      </c>
      <c r="G44" s="374">
        <v>711.4</v>
      </c>
      <c r="H44" s="373">
        <v>47715</v>
      </c>
      <c r="I44" s="374">
        <v>1194.57</v>
      </c>
      <c r="J44" s="391"/>
    </row>
    <row r="45" spans="1:217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  <c r="J45" s="391"/>
    </row>
    <row r="46" spans="1:217" s="370" customFormat="1" ht="18" customHeight="1">
      <c r="A46" s="365"/>
      <c r="B46" s="366"/>
      <c r="C46" s="367" t="s">
        <v>80</v>
      </c>
      <c r="D46" s="497">
        <v>14561</v>
      </c>
      <c r="E46" s="498">
        <v>550.16999999999996</v>
      </c>
      <c r="F46" s="499">
        <v>2646</v>
      </c>
      <c r="G46" s="500">
        <v>755.28</v>
      </c>
      <c r="H46" s="501">
        <v>411734</v>
      </c>
      <c r="I46" s="502">
        <v>1290.83</v>
      </c>
      <c r="J46" s="391"/>
      <c r="K46" s="371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</row>
    <row r="47" spans="1:217" s="371" customFormat="1" ht="18" customHeight="1">
      <c r="B47" s="366">
        <v>2</v>
      </c>
      <c r="C47" s="372" t="s">
        <v>81</v>
      </c>
      <c r="D47" s="373">
        <v>2839</v>
      </c>
      <c r="E47" s="374">
        <v>559.09</v>
      </c>
      <c r="F47" s="373">
        <v>755</v>
      </c>
      <c r="G47" s="374">
        <v>716.1</v>
      </c>
      <c r="H47" s="373">
        <v>77724</v>
      </c>
      <c r="I47" s="374">
        <v>1262.04</v>
      </c>
      <c r="J47" s="391"/>
    </row>
    <row r="48" spans="1:217" s="371" customFormat="1" ht="18" customHeight="1">
      <c r="B48" s="366">
        <v>13</v>
      </c>
      <c r="C48" s="372" t="s">
        <v>82</v>
      </c>
      <c r="D48" s="373">
        <v>3968</v>
      </c>
      <c r="E48" s="374">
        <v>575.44000000000005</v>
      </c>
      <c r="F48" s="373">
        <v>904</v>
      </c>
      <c r="G48" s="374">
        <v>798.37</v>
      </c>
      <c r="H48" s="373">
        <v>108098</v>
      </c>
      <c r="I48" s="374">
        <v>1291.69</v>
      </c>
      <c r="J48" s="391"/>
    </row>
    <row r="49" spans="1:217" s="371" customFormat="1" ht="18" customHeight="1">
      <c r="B49" s="366">
        <v>16</v>
      </c>
      <c r="C49" s="372" t="s">
        <v>83</v>
      </c>
      <c r="D49" s="373">
        <v>1592</v>
      </c>
      <c r="E49" s="374">
        <v>565.65</v>
      </c>
      <c r="F49" s="373">
        <v>309</v>
      </c>
      <c r="G49" s="374">
        <v>723.61</v>
      </c>
      <c r="H49" s="373">
        <v>46548</v>
      </c>
      <c r="I49" s="374">
        <v>1199.52</v>
      </c>
      <c r="J49" s="391"/>
    </row>
    <row r="50" spans="1:217" s="371" customFormat="1" ht="18" customHeight="1">
      <c r="B50" s="366">
        <v>19</v>
      </c>
      <c r="C50" s="372" t="s">
        <v>84</v>
      </c>
      <c r="D50" s="373">
        <v>1586</v>
      </c>
      <c r="E50" s="374">
        <v>537.79999999999995</v>
      </c>
      <c r="F50" s="373">
        <v>101</v>
      </c>
      <c r="G50" s="374">
        <v>839.64</v>
      </c>
      <c r="H50" s="373">
        <v>48351</v>
      </c>
      <c r="I50" s="374">
        <v>1455.77</v>
      </c>
      <c r="J50" s="391"/>
    </row>
    <row r="51" spans="1:217" s="371" customFormat="1" ht="18" customHeight="1">
      <c r="B51" s="366">
        <v>45</v>
      </c>
      <c r="C51" s="372" t="s">
        <v>85</v>
      </c>
      <c r="D51" s="373">
        <v>4576</v>
      </c>
      <c r="E51" s="374">
        <v>521.62</v>
      </c>
      <c r="F51" s="373">
        <v>577</v>
      </c>
      <c r="G51" s="374">
        <v>741.25</v>
      </c>
      <c r="H51" s="373">
        <v>131013</v>
      </c>
      <c r="I51" s="374">
        <v>1278.77</v>
      </c>
      <c r="J51" s="391"/>
    </row>
    <row r="52" spans="1:217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  <c r="J52" s="391"/>
    </row>
    <row r="53" spans="1:217" s="370" customFormat="1" ht="18" customHeight="1">
      <c r="A53" s="365"/>
      <c r="B53" s="366"/>
      <c r="C53" s="367" t="s">
        <v>86</v>
      </c>
      <c r="D53" s="497">
        <v>49872</v>
      </c>
      <c r="E53" s="498">
        <v>541.96</v>
      </c>
      <c r="F53" s="499">
        <v>1417</v>
      </c>
      <c r="G53" s="500">
        <v>898.93</v>
      </c>
      <c r="H53" s="501">
        <v>1826521</v>
      </c>
      <c r="I53" s="502">
        <v>1426.31</v>
      </c>
      <c r="J53" s="391"/>
      <c r="K53" s="371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</row>
    <row r="54" spans="1:217" s="371" customFormat="1" ht="18" customHeight="1">
      <c r="B54" s="366">
        <v>8</v>
      </c>
      <c r="C54" s="372" t="s">
        <v>87</v>
      </c>
      <c r="D54" s="373">
        <v>36523</v>
      </c>
      <c r="E54" s="374">
        <v>561.89</v>
      </c>
      <c r="F54" s="373">
        <v>1092</v>
      </c>
      <c r="G54" s="374">
        <v>922.24</v>
      </c>
      <c r="H54" s="373">
        <v>1359197</v>
      </c>
      <c r="I54" s="374">
        <v>1467.36</v>
      </c>
      <c r="J54" s="391"/>
    </row>
    <row r="55" spans="1:217" s="371" customFormat="1" ht="18" customHeight="1">
      <c r="B55" s="366">
        <v>17</v>
      </c>
      <c r="C55" s="372" t="s">
        <v>207</v>
      </c>
      <c r="D55" s="373">
        <v>4771</v>
      </c>
      <c r="E55" s="374">
        <v>461.09</v>
      </c>
      <c r="F55" s="373">
        <v>57</v>
      </c>
      <c r="G55" s="374">
        <v>885.72</v>
      </c>
      <c r="H55" s="373">
        <v>174054</v>
      </c>
      <c r="I55" s="374">
        <v>1297.0999999999999</v>
      </c>
      <c r="J55" s="391"/>
    </row>
    <row r="56" spans="1:217" s="371" customFormat="1" ht="18" customHeight="1">
      <c r="B56" s="366">
        <v>25</v>
      </c>
      <c r="C56" s="372" t="s">
        <v>204</v>
      </c>
      <c r="D56" s="373">
        <v>3173</v>
      </c>
      <c r="E56" s="374">
        <v>493.87</v>
      </c>
      <c r="F56" s="373">
        <v>64</v>
      </c>
      <c r="G56" s="374">
        <v>907.99</v>
      </c>
      <c r="H56" s="373">
        <v>105616</v>
      </c>
      <c r="I56" s="374">
        <v>1247.0899999999999</v>
      </c>
      <c r="J56" s="391"/>
    </row>
    <row r="57" spans="1:217" s="371" customFormat="1" ht="18" customHeight="1">
      <c r="B57" s="366">
        <v>43</v>
      </c>
      <c r="C57" s="372" t="s">
        <v>88</v>
      </c>
      <c r="D57" s="373">
        <v>5405</v>
      </c>
      <c r="E57" s="374">
        <v>506.87</v>
      </c>
      <c r="F57" s="373">
        <v>204</v>
      </c>
      <c r="G57" s="374">
        <v>774.97</v>
      </c>
      <c r="H57" s="373">
        <v>187654</v>
      </c>
      <c r="I57" s="374">
        <v>1349.66</v>
      </c>
      <c r="J57" s="391"/>
    </row>
    <row r="58" spans="1:217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  <c r="J58" s="391"/>
    </row>
    <row r="59" spans="1:217" s="370" customFormat="1" ht="18" customHeight="1">
      <c r="A59" s="365"/>
      <c r="B59" s="366"/>
      <c r="C59" s="367" t="s">
        <v>89</v>
      </c>
      <c r="D59" s="497">
        <v>36995</v>
      </c>
      <c r="E59" s="498">
        <v>519.30999999999995</v>
      </c>
      <c r="F59" s="499">
        <v>2564</v>
      </c>
      <c r="G59" s="500">
        <v>804.17</v>
      </c>
      <c r="H59" s="501">
        <v>1084872</v>
      </c>
      <c r="I59" s="502">
        <v>1272.25</v>
      </c>
      <c r="J59" s="391"/>
      <c r="K59" s="371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</row>
    <row r="60" spans="1:217" s="371" customFormat="1" ht="18" customHeight="1">
      <c r="B60" s="366">
        <v>3</v>
      </c>
      <c r="C60" s="372" t="s">
        <v>208</v>
      </c>
      <c r="D60" s="373">
        <v>12259</v>
      </c>
      <c r="E60" s="374">
        <v>487.28</v>
      </c>
      <c r="F60" s="373">
        <v>1264</v>
      </c>
      <c r="G60" s="374">
        <v>778.23</v>
      </c>
      <c r="H60" s="373">
        <v>356740</v>
      </c>
      <c r="I60" s="374">
        <v>1194.73</v>
      </c>
      <c r="J60" s="391"/>
    </row>
    <row r="61" spans="1:217" s="371" customFormat="1" ht="18" customHeight="1">
      <c r="B61" s="366">
        <v>12</v>
      </c>
      <c r="C61" s="372" t="s">
        <v>206</v>
      </c>
      <c r="D61" s="373">
        <v>4533</v>
      </c>
      <c r="E61" s="374">
        <v>507.8</v>
      </c>
      <c r="F61" s="373">
        <v>230</v>
      </c>
      <c r="G61" s="374">
        <v>802.76</v>
      </c>
      <c r="H61" s="373">
        <v>144052</v>
      </c>
      <c r="I61" s="374">
        <v>1245.18</v>
      </c>
      <c r="J61" s="391"/>
    </row>
    <row r="62" spans="1:217" s="371" customFormat="1" ht="18" customHeight="1">
      <c r="B62" s="366">
        <v>46</v>
      </c>
      <c r="C62" s="372" t="s">
        <v>90</v>
      </c>
      <c r="D62" s="373">
        <v>20203</v>
      </c>
      <c r="E62" s="374">
        <v>541.33000000000004</v>
      </c>
      <c r="F62" s="373">
        <v>1070</v>
      </c>
      <c r="G62" s="374">
        <v>835.11</v>
      </c>
      <c r="H62" s="373">
        <v>584080</v>
      </c>
      <c r="I62" s="374">
        <v>1326.27</v>
      </c>
      <c r="J62" s="391"/>
    </row>
    <row r="63" spans="1:217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  <c r="J63" s="391"/>
    </row>
    <row r="64" spans="1:217" s="370" customFormat="1" ht="18" customHeight="1">
      <c r="A64" s="365"/>
      <c r="B64" s="366"/>
      <c r="C64" s="367" t="s">
        <v>91</v>
      </c>
      <c r="D64" s="497">
        <v>9112</v>
      </c>
      <c r="E64" s="498">
        <v>552.95000000000005</v>
      </c>
      <c r="F64" s="499">
        <v>2205</v>
      </c>
      <c r="G64" s="500">
        <v>730.34</v>
      </c>
      <c r="H64" s="501">
        <v>249697</v>
      </c>
      <c r="I64" s="502">
        <v>1173.79</v>
      </c>
      <c r="J64" s="391"/>
      <c r="K64" s="371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</row>
    <row r="65" spans="1:217" s="371" customFormat="1" ht="18" customHeight="1">
      <c r="B65" s="366">
        <v>6</v>
      </c>
      <c r="C65" s="372" t="s">
        <v>92</v>
      </c>
      <c r="D65" s="373">
        <v>5963</v>
      </c>
      <c r="E65" s="374">
        <v>550.05999999999995</v>
      </c>
      <c r="F65" s="373">
        <v>1563</v>
      </c>
      <c r="G65" s="374">
        <v>727.02</v>
      </c>
      <c r="H65" s="373">
        <v>147356</v>
      </c>
      <c r="I65" s="374">
        <v>1180.6199999999999</v>
      </c>
      <c r="J65" s="391"/>
    </row>
    <row r="66" spans="1:217" s="371" customFormat="1" ht="18" customHeight="1">
      <c r="B66" s="366">
        <v>10</v>
      </c>
      <c r="C66" s="372" t="s">
        <v>93</v>
      </c>
      <c r="D66" s="373">
        <v>3149</v>
      </c>
      <c r="E66" s="374">
        <v>558.41</v>
      </c>
      <c r="F66" s="373">
        <v>642</v>
      </c>
      <c r="G66" s="374">
        <v>738.42</v>
      </c>
      <c r="H66" s="373">
        <v>102341</v>
      </c>
      <c r="I66" s="374">
        <v>1163.94</v>
      </c>
      <c r="J66" s="391"/>
    </row>
    <row r="67" spans="1:217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  <c r="J67" s="391"/>
    </row>
    <row r="68" spans="1:217" s="370" customFormat="1" ht="18" customHeight="1">
      <c r="A68" s="365"/>
      <c r="B68" s="366"/>
      <c r="C68" s="367" t="s">
        <v>94</v>
      </c>
      <c r="D68" s="497">
        <v>23109</v>
      </c>
      <c r="E68" s="498">
        <v>552.63</v>
      </c>
      <c r="F68" s="499">
        <v>7035</v>
      </c>
      <c r="G68" s="500">
        <v>742.03</v>
      </c>
      <c r="H68" s="501">
        <v>791548</v>
      </c>
      <c r="I68" s="502">
        <v>1185.22</v>
      </c>
      <c r="J68" s="391"/>
      <c r="K68" s="371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</row>
    <row r="69" spans="1:217" s="371" customFormat="1" ht="18" customHeight="1">
      <c r="B69" s="366">
        <v>15</v>
      </c>
      <c r="C69" s="372" t="s">
        <v>198</v>
      </c>
      <c r="D69" s="373">
        <v>9083</v>
      </c>
      <c r="E69" s="374">
        <v>570.52</v>
      </c>
      <c r="F69" s="373">
        <v>2488</v>
      </c>
      <c r="G69" s="374">
        <v>765.07</v>
      </c>
      <c r="H69" s="373">
        <v>313460</v>
      </c>
      <c r="I69" s="374">
        <v>1240.78</v>
      </c>
      <c r="J69" s="391"/>
    </row>
    <row r="70" spans="1:217" s="371" customFormat="1" ht="18" customHeight="1">
      <c r="B70" s="366">
        <v>27</v>
      </c>
      <c r="C70" s="372" t="s">
        <v>95</v>
      </c>
      <c r="D70" s="373">
        <v>2903</v>
      </c>
      <c r="E70" s="374">
        <v>546.63</v>
      </c>
      <c r="F70" s="373">
        <v>1057</v>
      </c>
      <c r="G70" s="374">
        <v>684.82</v>
      </c>
      <c r="H70" s="373">
        <v>112528</v>
      </c>
      <c r="I70" s="374">
        <v>1088.8</v>
      </c>
      <c r="J70" s="391"/>
    </row>
    <row r="71" spans="1:217" s="371" customFormat="1" ht="18" customHeight="1">
      <c r="B71" s="366">
        <v>32</v>
      </c>
      <c r="C71" s="372" t="s">
        <v>205</v>
      </c>
      <c r="D71" s="373">
        <v>2885</v>
      </c>
      <c r="E71" s="374">
        <v>521.87</v>
      </c>
      <c r="F71" s="373">
        <v>1178</v>
      </c>
      <c r="G71" s="374">
        <v>691.87</v>
      </c>
      <c r="H71" s="373">
        <v>109826</v>
      </c>
      <c r="I71" s="374">
        <v>1026.19</v>
      </c>
      <c r="J71" s="391"/>
    </row>
    <row r="72" spans="1:217" s="371" customFormat="1" ht="18" customHeight="1">
      <c r="B72" s="366">
        <v>36</v>
      </c>
      <c r="C72" s="372" t="s">
        <v>96</v>
      </c>
      <c r="D72" s="373">
        <v>8238</v>
      </c>
      <c r="E72" s="374">
        <v>545.79999999999995</v>
      </c>
      <c r="F72" s="373">
        <v>2312</v>
      </c>
      <c r="G72" s="374">
        <v>768.96</v>
      </c>
      <c r="H72" s="373">
        <v>255734</v>
      </c>
      <c r="I72" s="374">
        <v>1227.8399999999999</v>
      </c>
      <c r="J72" s="391"/>
    </row>
    <row r="73" spans="1:217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  <c r="J73" s="391"/>
    </row>
    <row r="74" spans="1:217" s="370" customFormat="1" ht="18" customHeight="1">
      <c r="A74" s="365"/>
      <c r="B74" s="366">
        <v>28</v>
      </c>
      <c r="C74" s="367" t="s">
        <v>97</v>
      </c>
      <c r="D74" s="497">
        <v>35168</v>
      </c>
      <c r="E74" s="498">
        <v>587.61</v>
      </c>
      <c r="F74" s="499">
        <v>2733</v>
      </c>
      <c r="G74" s="500">
        <v>937.94</v>
      </c>
      <c r="H74" s="501">
        <v>1304568</v>
      </c>
      <c r="I74" s="502">
        <v>1583.98</v>
      </c>
      <c r="J74" s="391"/>
      <c r="K74" s="371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</row>
    <row r="75" spans="1:217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91"/>
      <c r="K75" s="371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</row>
    <row r="76" spans="1:217" s="370" customFormat="1" ht="18" customHeight="1">
      <c r="A76" s="365"/>
      <c r="B76" s="366">
        <v>30</v>
      </c>
      <c r="C76" s="367" t="s">
        <v>98</v>
      </c>
      <c r="D76" s="497">
        <v>11905</v>
      </c>
      <c r="E76" s="498">
        <v>503.68</v>
      </c>
      <c r="F76" s="499">
        <v>1695</v>
      </c>
      <c r="G76" s="500">
        <v>759.65</v>
      </c>
      <c r="H76" s="501">
        <v>273396</v>
      </c>
      <c r="I76" s="502">
        <v>1230.5899999999999</v>
      </c>
      <c r="J76" s="391"/>
      <c r="K76" s="371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</row>
    <row r="77" spans="1:217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91"/>
      <c r="K77" s="371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</row>
    <row r="78" spans="1:217" s="370" customFormat="1" ht="18" customHeight="1">
      <c r="A78" s="365"/>
      <c r="B78" s="366">
        <v>31</v>
      </c>
      <c r="C78" s="367" t="s">
        <v>99</v>
      </c>
      <c r="D78" s="497">
        <v>4245</v>
      </c>
      <c r="E78" s="498">
        <v>578.39</v>
      </c>
      <c r="F78" s="499">
        <v>365</v>
      </c>
      <c r="G78" s="500">
        <v>888.94</v>
      </c>
      <c r="H78" s="501">
        <v>150485</v>
      </c>
      <c r="I78" s="502">
        <v>1566.92</v>
      </c>
      <c r="J78" s="391"/>
      <c r="K78" s="371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</row>
    <row r="79" spans="1:217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91"/>
      <c r="K79" s="371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</row>
    <row r="80" spans="1:217" s="370" customFormat="1" ht="18" customHeight="1">
      <c r="A80" s="365"/>
      <c r="B80" s="366"/>
      <c r="C80" s="367" t="s">
        <v>100</v>
      </c>
      <c r="D80" s="497">
        <v>15828</v>
      </c>
      <c r="E80" s="498">
        <v>661.44</v>
      </c>
      <c r="F80" s="499">
        <v>2283</v>
      </c>
      <c r="G80" s="500">
        <v>1042.0999999999999</v>
      </c>
      <c r="H80" s="501">
        <v>592012</v>
      </c>
      <c r="I80" s="502">
        <v>1684.28</v>
      </c>
      <c r="J80" s="391"/>
      <c r="K80" s="371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</row>
    <row r="81" spans="1:217" s="371" customFormat="1" ht="18" customHeight="1">
      <c r="B81" s="366">
        <v>1</v>
      </c>
      <c r="C81" s="372" t="s">
        <v>200</v>
      </c>
      <c r="D81" s="373">
        <v>2101</v>
      </c>
      <c r="E81" s="374">
        <v>614.17999999999995</v>
      </c>
      <c r="F81" s="373">
        <v>161</v>
      </c>
      <c r="G81" s="374">
        <v>962.82</v>
      </c>
      <c r="H81" s="373">
        <v>85802</v>
      </c>
      <c r="I81" s="374">
        <v>1709</v>
      </c>
      <c r="J81" s="391"/>
    </row>
    <row r="82" spans="1:217" s="371" customFormat="1" ht="18" customHeight="1">
      <c r="B82" s="366">
        <v>20</v>
      </c>
      <c r="C82" s="372" t="s">
        <v>202</v>
      </c>
      <c r="D82" s="373">
        <v>4846</v>
      </c>
      <c r="E82" s="374">
        <v>637.48</v>
      </c>
      <c r="F82" s="373">
        <v>515</v>
      </c>
      <c r="G82" s="374">
        <v>1031.92</v>
      </c>
      <c r="H82" s="373">
        <v>198664</v>
      </c>
      <c r="I82" s="374">
        <v>1654.62</v>
      </c>
      <c r="J82" s="391"/>
    </row>
    <row r="83" spans="1:217" s="371" customFormat="1" ht="18" customHeight="1">
      <c r="B83" s="366">
        <v>48</v>
      </c>
      <c r="C83" s="372" t="s">
        <v>209</v>
      </c>
      <c r="D83" s="373">
        <v>8881</v>
      </c>
      <c r="E83" s="374">
        <v>685.69</v>
      </c>
      <c r="F83" s="373">
        <v>1607</v>
      </c>
      <c r="G83" s="374">
        <v>1053.31</v>
      </c>
      <c r="H83" s="373">
        <v>307546</v>
      </c>
      <c r="I83" s="374">
        <v>1696.55</v>
      </c>
      <c r="J83" s="391"/>
    </row>
    <row r="84" spans="1:217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  <c r="J84" s="391"/>
    </row>
    <row r="85" spans="1:217" s="370" customFormat="1" ht="18" customHeight="1">
      <c r="A85" s="365"/>
      <c r="B85" s="366">
        <v>26</v>
      </c>
      <c r="C85" s="367" t="s">
        <v>101</v>
      </c>
      <c r="D85" s="497">
        <v>1982</v>
      </c>
      <c r="E85" s="498">
        <v>529.69000000000005</v>
      </c>
      <c r="F85" s="499">
        <v>173</v>
      </c>
      <c r="G85" s="500">
        <v>813.16</v>
      </c>
      <c r="H85" s="501">
        <v>76469</v>
      </c>
      <c r="I85" s="502">
        <v>1362.71</v>
      </c>
      <c r="J85" s="391"/>
      <c r="K85" s="371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</row>
    <row r="86" spans="1:217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91"/>
      <c r="K86" s="371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</row>
    <row r="87" spans="1:217" s="370" customFormat="1" ht="18" customHeight="1">
      <c r="A87" s="365"/>
      <c r="B87" s="366">
        <v>51</v>
      </c>
      <c r="C87" s="372" t="s">
        <v>102</v>
      </c>
      <c r="D87" s="373">
        <v>751</v>
      </c>
      <c r="E87" s="374">
        <v>456.49</v>
      </c>
      <c r="F87" s="373">
        <v>49</v>
      </c>
      <c r="G87" s="374">
        <v>955.46</v>
      </c>
      <c r="H87" s="373">
        <v>9644</v>
      </c>
      <c r="I87" s="374">
        <v>1420.23</v>
      </c>
      <c r="J87" s="391"/>
      <c r="K87" s="371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</row>
    <row r="88" spans="1:217" s="370" customFormat="1" ht="18" customHeight="1">
      <c r="A88" s="365"/>
      <c r="B88" s="366">
        <v>52</v>
      </c>
      <c r="C88" s="372" t="s">
        <v>103</v>
      </c>
      <c r="D88" s="375">
        <v>769</v>
      </c>
      <c r="E88" s="376">
        <v>423.14</v>
      </c>
      <c r="F88" s="375">
        <v>22</v>
      </c>
      <c r="G88" s="376">
        <v>865.28</v>
      </c>
      <c r="H88" s="375">
        <v>9308</v>
      </c>
      <c r="I88" s="376">
        <v>1350.89</v>
      </c>
      <c r="J88" s="391"/>
      <c r="K88" s="371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</row>
    <row r="89" spans="1:217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91"/>
      <c r="K89" s="371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</row>
    <row r="90" spans="1:217" s="370" customFormat="1" ht="18" customHeight="1">
      <c r="A90" s="379"/>
      <c r="B90" s="380"/>
      <c r="C90" s="381" t="s">
        <v>45</v>
      </c>
      <c r="D90" s="382">
        <v>336336</v>
      </c>
      <c r="E90" s="383">
        <v>552.23</v>
      </c>
      <c r="F90" s="503">
        <v>46928</v>
      </c>
      <c r="G90" s="504">
        <v>825.16</v>
      </c>
      <c r="H90" s="505">
        <v>10535869</v>
      </c>
      <c r="I90" s="506">
        <v>1373.44</v>
      </c>
      <c r="J90" s="391"/>
      <c r="K90" s="371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</row>
    <row r="91" spans="1:217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17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17" ht="18" customHeight="1">
      <c r="B93" s="387"/>
      <c r="D93" s="388"/>
      <c r="E93" s="389"/>
      <c r="F93" s="388"/>
      <c r="G93" s="389"/>
      <c r="H93" s="388"/>
      <c r="I93" s="389"/>
    </row>
    <row r="94" spans="1:217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17" ht="18" customHeight="1">
      <c r="B95" s="387"/>
      <c r="E95" s="389"/>
      <c r="G95" s="389"/>
      <c r="I95" s="389"/>
    </row>
    <row r="96" spans="1:217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2" activePane="bottomLeft" state="frozen"/>
      <selection activeCell="M30" sqref="M30"/>
      <selection pane="bottomLeft" activeCell="I102" sqref="I10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3" t="s">
        <v>106</v>
      </c>
      <c r="C3" s="573"/>
      <c r="D3" s="573"/>
      <c r="E3" s="573"/>
      <c r="F3" s="573"/>
      <c r="G3" s="573"/>
      <c r="H3" s="573"/>
      <c r="I3" s="573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agosto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1" t="s">
        <v>156</v>
      </c>
      <c r="C7" s="569" t="s">
        <v>47</v>
      </c>
      <c r="D7" s="566" t="s">
        <v>107</v>
      </c>
      <c r="E7" s="567"/>
      <c r="F7" s="568"/>
      <c r="G7" s="566" t="s">
        <v>197</v>
      </c>
      <c r="H7" s="567"/>
      <c r="I7" s="568"/>
    </row>
    <row r="8" spans="1:255" ht="69" customHeight="1">
      <c r="B8" s="572"/>
      <c r="C8" s="570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1738195</v>
      </c>
      <c r="E10" s="203">
        <v>0.16500000000000001</v>
      </c>
      <c r="F10" s="203">
        <v>2.07E-2</v>
      </c>
      <c r="G10" s="130">
        <v>1237.6500000000001</v>
      </c>
      <c r="H10" s="203">
        <v>0.90110000000000001</v>
      </c>
      <c r="I10" s="203">
        <v>4.9799999999999997E-2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123240</v>
      </c>
      <c r="E11" s="204">
        <v>1.17E-2</v>
      </c>
      <c r="F11" s="204">
        <v>3.0499999999999999E-2</v>
      </c>
      <c r="G11" s="131">
        <v>1134.72</v>
      </c>
      <c r="H11" s="204">
        <v>0.82620000000000005</v>
      </c>
      <c r="I11" s="204">
        <v>5.0599999999999999E-2</v>
      </c>
    </row>
    <row r="12" spans="1:255" s="101" customFormat="1" ht="18" customHeight="1">
      <c r="B12" s="94">
        <v>11</v>
      </c>
      <c r="C12" s="98" t="s">
        <v>54</v>
      </c>
      <c r="D12" s="99">
        <v>240294</v>
      </c>
      <c r="E12" s="204">
        <v>2.2800000000000001E-2</v>
      </c>
      <c r="F12" s="204">
        <v>1.7500000000000002E-2</v>
      </c>
      <c r="G12" s="131">
        <v>1363.08</v>
      </c>
      <c r="H12" s="204">
        <v>0.99250000000000005</v>
      </c>
      <c r="I12" s="204">
        <v>4.7199999999999999E-2</v>
      </c>
    </row>
    <row r="13" spans="1:255" s="101" customFormat="1" ht="18" customHeight="1">
      <c r="B13" s="94">
        <v>14</v>
      </c>
      <c r="C13" s="98" t="s">
        <v>55</v>
      </c>
      <c r="D13" s="99">
        <v>186445</v>
      </c>
      <c r="E13" s="204">
        <v>1.77E-2</v>
      </c>
      <c r="F13" s="204">
        <v>1.9300000000000001E-2</v>
      </c>
      <c r="G13" s="131">
        <v>1162.08</v>
      </c>
      <c r="H13" s="204">
        <v>0.84609999999999996</v>
      </c>
      <c r="I13" s="204">
        <v>5.2699999999999997E-2</v>
      </c>
    </row>
    <row r="14" spans="1:255" s="101" customFormat="1" ht="18" customHeight="1">
      <c r="B14" s="94">
        <v>18</v>
      </c>
      <c r="C14" s="98" t="s">
        <v>56</v>
      </c>
      <c r="D14" s="99">
        <v>206954</v>
      </c>
      <c r="E14" s="204">
        <v>1.9599999999999999E-2</v>
      </c>
      <c r="F14" s="204">
        <v>1.77E-2</v>
      </c>
      <c r="G14" s="131">
        <v>1184.27</v>
      </c>
      <c r="H14" s="204">
        <v>0.86229999999999996</v>
      </c>
      <c r="I14" s="204">
        <v>5.1499999999999997E-2</v>
      </c>
    </row>
    <row r="15" spans="1:255" s="101" customFormat="1" ht="18" customHeight="1">
      <c r="B15" s="94">
        <v>21</v>
      </c>
      <c r="C15" s="98" t="s">
        <v>57</v>
      </c>
      <c r="D15" s="99">
        <v>108522</v>
      </c>
      <c r="E15" s="204">
        <v>1.03E-2</v>
      </c>
      <c r="F15" s="204">
        <v>2.1600000000000001E-2</v>
      </c>
      <c r="G15" s="131">
        <v>1246.73</v>
      </c>
      <c r="H15" s="204">
        <v>0.90769999999999995</v>
      </c>
      <c r="I15" s="204">
        <v>4.7100000000000003E-2</v>
      </c>
    </row>
    <row r="16" spans="1:255" s="101" customFormat="1" ht="18" customHeight="1">
      <c r="B16" s="94">
        <v>23</v>
      </c>
      <c r="C16" s="98" t="s">
        <v>58</v>
      </c>
      <c r="D16" s="99">
        <v>154383</v>
      </c>
      <c r="E16" s="204">
        <v>1.47E-2</v>
      </c>
      <c r="F16" s="204">
        <v>2.1299999999999999E-2</v>
      </c>
      <c r="G16" s="131">
        <v>1151.01</v>
      </c>
      <c r="H16" s="204">
        <v>0.83799999999999997</v>
      </c>
      <c r="I16" s="204">
        <v>5.4399999999999997E-2</v>
      </c>
    </row>
    <row r="17" spans="1:457" s="101" customFormat="1" ht="18" customHeight="1">
      <c r="B17" s="94">
        <v>29</v>
      </c>
      <c r="C17" s="98" t="s">
        <v>59</v>
      </c>
      <c r="D17" s="99">
        <v>302197</v>
      </c>
      <c r="E17" s="204">
        <v>2.87E-2</v>
      </c>
      <c r="F17" s="204">
        <v>2.4400000000000002E-2</v>
      </c>
      <c r="G17" s="131">
        <v>1254.21</v>
      </c>
      <c r="H17" s="204">
        <v>0.91320000000000001</v>
      </c>
      <c r="I17" s="204">
        <v>4.9299999999999997E-2</v>
      </c>
    </row>
    <row r="18" spans="1:457" s="101" customFormat="1" ht="18" customHeight="1">
      <c r="B18" s="94">
        <v>41</v>
      </c>
      <c r="C18" s="98" t="s">
        <v>60</v>
      </c>
      <c r="D18" s="99">
        <v>416160</v>
      </c>
      <c r="E18" s="204">
        <v>3.95E-2</v>
      </c>
      <c r="F18" s="204">
        <v>1.8800000000000001E-2</v>
      </c>
      <c r="G18" s="131">
        <v>1273.8800000000001</v>
      </c>
      <c r="H18" s="204">
        <v>0.92749999999999999</v>
      </c>
      <c r="I18" s="204">
        <v>4.9000000000000002E-2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322024</v>
      </c>
      <c r="E20" s="203">
        <v>3.0599999999999999E-2</v>
      </c>
      <c r="F20" s="203">
        <v>1.41E-2</v>
      </c>
      <c r="G20" s="130">
        <v>1449.76</v>
      </c>
      <c r="H20" s="203">
        <v>1.0556000000000001</v>
      </c>
      <c r="I20" s="203">
        <v>4.4900000000000002E-2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55741</v>
      </c>
      <c r="E21" s="204">
        <v>5.3E-3</v>
      </c>
      <c r="F21" s="204">
        <v>1.1299999999999999E-2</v>
      </c>
      <c r="G21" s="131">
        <v>1326.66</v>
      </c>
      <c r="H21" s="204">
        <v>0.96589999999999998</v>
      </c>
      <c r="I21" s="204">
        <v>4.8300000000000003E-2</v>
      </c>
    </row>
    <row r="22" spans="1:457" s="101" customFormat="1" ht="18" customHeight="1">
      <c r="B22" s="94">
        <v>40</v>
      </c>
      <c r="C22" s="98" t="s">
        <v>63</v>
      </c>
      <c r="D22" s="99">
        <v>36539</v>
      </c>
      <c r="E22" s="204">
        <v>3.5000000000000001E-3</v>
      </c>
      <c r="F22" s="204">
        <v>6.7999999999999996E-3</v>
      </c>
      <c r="G22" s="131">
        <v>1341</v>
      </c>
      <c r="H22" s="204">
        <v>0.97640000000000005</v>
      </c>
      <c r="I22" s="204">
        <v>5.04E-2</v>
      </c>
    </row>
    <row r="23" spans="1:457" s="101" customFormat="1" ht="18" customHeight="1">
      <c r="B23" s="94">
        <v>50</v>
      </c>
      <c r="C23" s="101" t="s">
        <v>64</v>
      </c>
      <c r="D23" s="103">
        <v>229744</v>
      </c>
      <c r="E23" s="205">
        <v>2.18E-2</v>
      </c>
      <c r="F23" s="205">
        <v>1.6E-2</v>
      </c>
      <c r="G23" s="132">
        <v>1496.93</v>
      </c>
      <c r="H23" s="205">
        <v>1.0899000000000001</v>
      </c>
      <c r="I23" s="205">
        <v>4.3099999999999999E-2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303670</v>
      </c>
      <c r="E25" s="203">
        <v>2.8799999999999999E-2</v>
      </c>
      <c r="F25" s="203">
        <v>4.4999999999999997E-3</v>
      </c>
      <c r="G25" s="130">
        <v>1580</v>
      </c>
      <c r="H25" s="203">
        <v>1.1504000000000001</v>
      </c>
      <c r="I25" s="203">
        <v>3.7900000000000003E-2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216912</v>
      </c>
      <c r="E27" s="203">
        <v>2.06E-2</v>
      </c>
      <c r="F27" s="203">
        <v>1.7100000000000001E-2</v>
      </c>
      <c r="G27" s="130">
        <v>1282.53</v>
      </c>
      <c r="H27" s="203">
        <v>0.93379999999999996</v>
      </c>
      <c r="I27" s="203">
        <v>4.6300000000000001E-2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383630</v>
      </c>
      <c r="E29" s="203">
        <v>3.6400000000000002E-2</v>
      </c>
      <c r="F29" s="203">
        <v>2.64E-2</v>
      </c>
      <c r="G29" s="130">
        <v>1253.79</v>
      </c>
      <c r="H29" s="203">
        <v>0.91290000000000004</v>
      </c>
      <c r="I29" s="203">
        <v>4.8300000000000003E-2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202660</v>
      </c>
      <c r="E30" s="204">
        <v>1.9199999999999998E-2</v>
      </c>
      <c r="F30" s="204">
        <v>2.6700000000000002E-2</v>
      </c>
      <c r="G30" s="131">
        <v>1273.19</v>
      </c>
      <c r="H30" s="204">
        <v>0.92700000000000005</v>
      </c>
      <c r="I30" s="204">
        <v>4.7300000000000002E-2</v>
      </c>
    </row>
    <row r="31" spans="1:457" s="101" customFormat="1" ht="18" customHeight="1">
      <c r="B31" s="94">
        <v>38</v>
      </c>
      <c r="C31" s="98" t="s">
        <v>68</v>
      </c>
      <c r="D31" s="99">
        <v>180970</v>
      </c>
      <c r="E31" s="204">
        <v>1.72E-2</v>
      </c>
      <c r="F31" s="204">
        <v>2.6100000000000002E-2</v>
      </c>
      <c r="G31" s="131">
        <v>1232.06</v>
      </c>
      <c r="H31" s="204">
        <v>0.89710000000000001</v>
      </c>
      <c r="I31" s="204">
        <v>4.9500000000000002E-2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150548</v>
      </c>
      <c r="E33" s="203">
        <v>1.43E-2</v>
      </c>
      <c r="F33" s="203">
        <v>1.2999999999999999E-2</v>
      </c>
      <c r="G33" s="130">
        <v>1442.82</v>
      </c>
      <c r="H33" s="203">
        <v>1.0505</v>
      </c>
      <c r="I33" s="203">
        <v>4.3400000000000001E-2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640636</v>
      </c>
      <c r="E35" s="203">
        <v>6.08E-2</v>
      </c>
      <c r="F35" s="203">
        <v>1.0500000000000001E-2</v>
      </c>
      <c r="G35" s="130">
        <v>1376.28</v>
      </c>
      <c r="H35" s="203">
        <v>1.0021</v>
      </c>
      <c r="I35" s="203">
        <v>4.7600000000000003E-2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40638</v>
      </c>
      <c r="E36" s="204">
        <v>3.8999999999999998E-3</v>
      </c>
      <c r="F36" s="204">
        <v>1.46E-2</v>
      </c>
      <c r="G36" s="131">
        <v>1220.06</v>
      </c>
      <c r="H36" s="204">
        <v>0.88829999999999998</v>
      </c>
      <c r="I36" s="204">
        <v>5.2400000000000002E-2</v>
      </c>
    </row>
    <row r="37" spans="1:255" s="101" customFormat="1" ht="18" customHeight="1">
      <c r="B37" s="94">
        <v>9</v>
      </c>
      <c r="C37" s="98" t="s">
        <v>72</v>
      </c>
      <c r="D37" s="99">
        <v>95876</v>
      </c>
      <c r="E37" s="204">
        <v>9.1000000000000004E-3</v>
      </c>
      <c r="F37" s="204">
        <v>1.2E-2</v>
      </c>
      <c r="G37" s="131">
        <v>1475.43</v>
      </c>
      <c r="H37" s="204">
        <v>1.0743</v>
      </c>
      <c r="I37" s="204">
        <v>4.5699999999999998E-2</v>
      </c>
    </row>
    <row r="38" spans="1:255" s="101" customFormat="1" ht="18" customHeight="1">
      <c r="B38" s="94">
        <v>24</v>
      </c>
      <c r="C38" s="98" t="s">
        <v>73</v>
      </c>
      <c r="D38" s="99">
        <v>141010</v>
      </c>
      <c r="E38" s="204">
        <v>1.34E-2</v>
      </c>
      <c r="F38" s="204">
        <v>1.1999999999999999E-3</v>
      </c>
      <c r="G38" s="131">
        <v>1372.09</v>
      </c>
      <c r="H38" s="204">
        <v>0.999</v>
      </c>
      <c r="I38" s="204">
        <v>4.7600000000000003E-2</v>
      </c>
    </row>
    <row r="39" spans="1:255" s="101" customFormat="1" ht="18" customHeight="1">
      <c r="B39" s="94">
        <v>34</v>
      </c>
      <c r="C39" s="101" t="s">
        <v>74</v>
      </c>
      <c r="D39" s="103">
        <v>44800</v>
      </c>
      <c r="E39" s="205">
        <v>4.3E-3</v>
      </c>
      <c r="F39" s="205">
        <v>1.0699999999999999E-2</v>
      </c>
      <c r="G39" s="132">
        <v>1405.11</v>
      </c>
      <c r="H39" s="205">
        <v>1.0230999999999999</v>
      </c>
      <c r="I39" s="205">
        <v>4.48E-2</v>
      </c>
    </row>
    <row r="40" spans="1:255" s="101" customFormat="1" ht="18" customHeight="1">
      <c r="B40" s="94">
        <v>37</v>
      </c>
      <c r="C40" s="101" t="s">
        <v>75</v>
      </c>
      <c r="D40" s="103">
        <v>84187</v>
      </c>
      <c r="E40" s="205">
        <v>8.0000000000000002E-3</v>
      </c>
      <c r="F40" s="205">
        <v>1.11E-2</v>
      </c>
      <c r="G40" s="132">
        <v>1292.8599999999999</v>
      </c>
      <c r="H40" s="205">
        <v>0.94130000000000003</v>
      </c>
      <c r="I40" s="205">
        <v>5.2200000000000003E-2</v>
      </c>
    </row>
    <row r="41" spans="1:255" s="101" customFormat="1" ht="18" customHeight="1">
      <c r="B41" s="94">
        <v>40</v>
      </c>
      <c r="C41" s="98" t="s">
        <v>76</v>
      </c>
      <c r="D41" s="99">
        <v>36449</v>
      </c>
      <c r="E41" s="204">
        <v>3.5000000000000001E-3</v>
      </c>
      <c r="F41" s="204">
        <v>1.6500000000000001E-2</v>
      </c>
      <c r="G41" s="131">
        <v>1316.14</v>
      </c>
      <c r="H41" s="204">
        <v>0.95830000000000004</v>
      </c>
      <c r="I41" s="204">
        <v>5.0099999999999999E-2</v>
      </c>
    </row>
    <row r="42" spans="1:255" s="101" customFormat="1" ht="18" customHeight="1">
      <c r="B42" s="94">
        <v>42</v>
      </c>
      <c r="C42" s="98" t="s">
        <v>77</v>
      </c>
      <c r="D42" s="99">
        <v>23187</v>
      </c>
      <c r="E42" s="204">
        <v>2.2000000000000001E-3</v>
      </c>
      <c r="F42" s="204">
        <v>9.4000000000000004E-3</v>
      </c>
      <c r="G42" s="131">
        <v>1338.97</v>
      </c>
      <c r="H42" s="204">
        <v>0.97489999999999999</v>
      </c>
      <c r="I42" s="204">
        <v>5.1900000000000002E-2</v>
      </c>
    </row>
    <row r="43" spans="1:255" s="101" customFormat="1" ht="18" customHeight="1">
      <c r="B43" s="94">
        <v>47</v>
      </c>
      <c r="C43" s="98" t="s">
        <v>78</v>
      </c>
      <c r="D43" s="99">
        <v>126774</v>
      </c>
      <c r="E43" s="204">
        <v>1.2E-2</v>
      </c>
      <c r="F43" s="204">
        <v>2.1100000000000001E-2</v>
      </c>
      <c r="G43" s="131">
        <v>1493.74</v>
      </c>
      <c r="H43" s="204">
        <v>1.0875999999999999</v>
      </c>
      <c r="I43" s="204">
        <v>4.0800000000000003E-2</v>
      </c>
    </row>
    <row r="44" spans="1:255" s="101" customFormat="1" ht="18" customHeight="1">
      <c r="B44" s="94">
        <v>49</v>
      </c>
      <c r="C44" s="98" t="s">
        <v>79</v>
      </c>
      <c r="D44" s="99">
        <v>47715</v>
      </c>
      <c r="E44" s="204">
        <v>4.4999999999999997E-3</v>
      </c>
      <c r="F44" s="204">
        <v>-5.0000000000000001E-4</v>
      </c>
      <c r="G44" s="131">
        <v>1194.57</v>
      </c>
      <c r="H44" s="204">
        <v>0.86980000000000002</v>
      </c>
      <c r="I44" s="204">
        <v>5.7000000000000002E-2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411734</v>
      </c>
      <c r="E46" s="203">
        <v>3.9100000000000003E-2</v>
      </c>
      <c r="F46" s="203">
        <v>2.2800000000000001E-2</v>
      </c>
      <c r="G46" s="130">
        <v>1290.83</v>
      </c>
      <c r="H46" s="203">
        <v>0.93989999999999996</v>
      </c>
      <c r="I46" s="203">
        <v>5.2499999999999998E-2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77724</v>
      </c>
      <c r="E47" s="204">
        <v>7.4000000000000003E-3</v>
      </c>
      <c r="F47" s="204">
        <v>1.5900000000000001E-2</v>
      </c>
      <c r="G47" s="131">
        <v>1262.04</v>
      </c>
      <c r="H47" s="204">
        <v>0.91890000000000005</v>
      </c>
      <c r="I47" s="204">
        <v>5.7299999999999997E-2</v>
      </c>
    </row>
    <row r="48" spans="1:255" s="101" customFormat="1" ht="18" customHeight="1">
      <c r="B48" s="94">
        <v>13</v>
      </c>
      <c r="C48" s="98" t="s">
        <v>82</v>
      </c>
      <c r="D48" s="99">
        <v>108098</v>
      </c>
      <c r="E48" s="204">
        <v>1.03E-2</v>
      </c>
      <c r="F48" s="204">
        <v>2.63E-2</v>
      </c>
      <c r="G48" s="131">
        <v>1291.69</v>
      </c>
      <c r="H48" s="204">
        <v>0.9405</v>
      </c>
      <c r="I48" s="204">
        <v>5.11E-2</v>
      </c>
    </row>
    <row r="49" spans="1:255" s="104" customFormat="1" ht="18" customHeight="1">
      <c r="B49" s="94">
        <v>16</v>
      </c>
      <c r="C49" s="101" t="s">
        <v>83</v>
      </c>
      <c r="D49" s="99">
        <v>46548</v>
      </c>
      <c r="E49" s="204">
        <v>4.4000000000000003E-3</v>
      </c>
      <c r="F49" s="204">
        <v>1.5100000000000001E-2</v>
      </c>
      <c r="G49" s="131">
        <v>1199.52</v>
      </c>
      <c r="H49" s="204">
        <v>0.87339999999999995</v>
      </c>
      <c r="I49" s="204">
        <v>6.0400000000000002E-2</v>
      </c>
    </row>
    <row r="50" spans="1:255" s="101" customFormat="1" ht="18" customHeight="1">
      <c r="B50" s="94">
        <v>19</v>
      </c>
      <c r="C50" s="101" t="s">
        <v>84</v>
      </c>
      <c r="D50" s="103">
        <v>48351</v>
      </c>
      <c r="E50" s="205">
        <v>4.5999999999999999E-3</v>
      </c>
      <c r="F50" s="205">
        <v>3.1099999999999999E-2</v>
      </c>
      <c r="G50" s="132">
        <v>1455.77</v>
      </c>
      <c r="H50" s="205">
        <v>1.0599000000000001</v>
      </c>
      <c r="I50" s="205">
        <v>4.5699999999999998E-2</v>
      </c>
    </row>
    <row r="51" spans="1:255" s="101" customFormat="1" ht="18" customHeight="1">
      <c r="B51" s="94">
        <v>45</v>
      </c>
      <c r="C51" s="98" t="s">
        <v>85</v>
      </c>
      <c r="D51" s="99">
        <v>131013</v>
      </c>
      <c r="E51" s="204">
        <v>1.24E-2</v>
      </c>
      <c r="F51" s="204">
        <v>2.3599999999999999E-2</v>
      </c>
      <c r="G51" s="131">
        <v>1278.77</v>
      </c>
      <c r="H51" s="204">
        <v>0.93110000000000004</v>
      </c>
      <c r="I51" s="204">
        <v>5.04E-2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1826521</v>
      </c>
      <c r="E53" s="203">
        <v>0.1734</v>
      </c>
      <c r="F53" s="203">
        <v>1.01E-2</v>
      </c>
      <c r="G53" s="130">
        <v>1426.31</v>
      </c>
      <c r="H53" s="203">
        <v>1.0385</v>
      </c>
      <c r="I53" s="203">
        <v>4.4900000000000002E-2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1359197</v>
      </c>
      <c r="E54" s="205">
        <v>0.129</v>
      </c>
      <c r="F54" s="205">
        <v>7.6E-3</v>
      </c>
      <c r="G54" s="132">
        <v>1467.36</v>
      </c>
      <c r="H54" s="205">
        <v>1.0684</v>
      </c>
      <c r="I54" s="205">
        <v>4.3999999999999997E-2</v>
      </c>
    </row>
    <row r="55" spans="1:255" s="101" customFormat="1" ht="18" customHeight="1">
      <c r="B55" s="94">
        <v>17</v>
      </c>
      <c r="C55" s="101" t="s">
        <v>207</v>
      </c>
      <c r="D55" s="103">
        <v>174054</v>
      </c>
      <c r="E55" s="205">
        <v>1.6500000000000001E-2</v>
      </c>
      <c r="F55" s="205">
        <v>1.9599999999999999E-2</v>
      </c>
      <c r="G55" s="132">
        <v>1297.0999999999999</v>
      </c>
      <c r="H55" s="205">
        <v>0.94440000000000002</v>
      </c>
      <c r="I55" s="205">
        <v>4.9000000000000002E-2</v>
      </c>
    </row>
    <row r="56" spans="1:255" s="104" customFormat="1" ht="18" customHeight="1">
      <c r="B56" s="94">
        <v>25</v>
      </c>
      <c r="C56" s="101" t="s">
        <v>204</v>
      </c>
      <c r="D56" s="99">
        <v>105616</v>
      </c>
      <c r="E56" s="204">
        <v>0.01</v>
      </c>
      <c r="F56" s="204">
        <v>1.38E-2</v>
      </c>
      <c r="G56" s="131">
        <v>1247.0899999999999</v>
      </c>
      <c r="H56" s="204">
        <v>0.90800000000000003</v>
      </c>
      <c r="I56" s="204">
        <v>5.0700000000000002E-2</v>
      </c>
    </row>
    <row r="57" spans="1:255" s="101" customFormat="1" ht="18" customHeight="1">
      <c r="B57" s="94">
        <v>43</v>
      </c>
      <c r="C57" s="101" t="s">
        <v>88</v>
      </c>
      <c r="D57" s="103">
        <v>187654</v>
      </c>
      <c r="E57" s="205">
        <v>1.78E-2</v>
      </c>
      <c r="F57" s="205">
        <v>1.77E-2</v>
      </c>
      <c r="G57" s="132">
        <v>1349.66</v>
      </c>
      <c r="H57" s="205">
        <v>0.98270000000000002</v>
      </c>
      <c r="I57" s="205">
        <v>4.7600000000000003E-2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1084872</v>
      </c>
      <c r="E59" s="203">
        <v>0.10299999999999999</v>
      </c>
      <c r="F59" s="203">
        <v>1.7600000000000001E-2</v>
      </c>
      <c r="G59" s="130">
        <v>1272.25</v>
      </c>
      <c r="H59" s="203">
        <v>0.92630000000000001</v>
      </c>
      <c r="I59" s="203">
        <v>4.7899999999999998E-2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356740</v>
      </c>
      <c r="E60" s="205">
        <v>3.39E-2</v>
      </c>
      <c r="F60" s="205">
        <v>2.1299999999999999E-2</v>
      </c>
      <c r="G60" s="132">
        <v>1194.73</v>
      </c>
      <c r="H60" s="205">
        <v>0.86990000000000001</v>
      </c>
      <c r="I60" s="205">
        <v>4.87E-2</v>
      </c>
    </row>
    <row r="61" spans="1:255" s="101" customFormat="1" ht="18" customHeight="1">
      <c r="B61" s="94">
        <v>12</v>
      </c>
      <c r="C61" s="101" t="s">
        <v>206</v>
      </c>
      <c r="D61" s="103">
        <v>144052</v>
      </c>
      <c r="E61" s="205">
        <v>1.37E-2</v>
      </c>
      <c r="F61" s="205">
        <v>1.72E-2</v>
      </c>
      <c r="G61" s="132">
        <v>1245.18</v>
      </c>
      <c r="H61" s="205">
        <v>0.90659999999999996</v>
      </c>
      <c r="I61" s="205">
        <v>0.05</v>
      </c>
    </row>
    <row r="62" spans="1:255" s="101" customFormat="1" ht="18" customHeight="1">
      <c r="B62" s="94">
        <v>46</v>
      </c>
      <c r="C62" s="101" t="s">
        <v>90</v>
      </c>
      <c r="D62" s="103">
        <v>584080</v>
      </c>
      <c r="E62" s="205">
        <v>5.5399999999999998E-2</v>
      </c>
      <c r="F62" s="205">
        <v>1.55E-2</v>
      </c>
      <c r="G62" s="132">
        <v>1326.27</v>
      </c>
      <c r="H62" s="205">
        <v>0.9657</v>
      </c>
      <c r="I62" s="205">
        <v>4.7199999999999999E-2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249697</v>
      </c>
      <c r="E64" s="203">
        <v>2.3699999999999999E-2</v>
      </c>
      <c r="F64" s="203">
        <v>1.9800000000000002E-2</v>
      </c>
      <c r="G64" s="130">
        <v>1173.79</v>
      </c>
      <c r="H64" s="203">
        <v>0.85460000000000003</v>
      </c>
      <c r="I64" s="203">
        <v>5.74E-2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147356</v>
      </c>
      <c r="E65" s="205">
        <v>1.4E-2</v>
      </c>
      <c r="F65" s="205">
        <v>2.1000000000000001E-2</v>
      </c>
      <c r="G65" s="132">
        <v>1180.6199999999999</v>
      </c>
      <c r="H65" s="205">
        <v>0.85960000000000003</v>
      </c>
      <c r="I65" s="205">
        <v>5.7599999999999998E-2</v>
      </c>
    </row>
    <row r="66" spans="1:255" s="101" customFormat="1" ht="18" customHeight="1">
      <c r="B66" s="94">
        <v>10</v>
      </c>
      <c r="C66" s="98" t="s">
        <v>93</v>
      </c>
      <c r="D66" s="99">
        <v>102341</v>
      </c>
      <c r="E66" s="204">
        <v>9.7000000000000003E-3</v>
      </c>
      <c r="F66" s="204">
        <v>1.8100000000000002E-2</v>
      </c>
      <c r="G66" s="131">
        <v>1163.94</v>
      </c>
      <c r="H66" s="204">
        <v>0.84750000000000003</v>
      </c>
      <c r="I66" s="204">
        <v>5.7200000000000001E-2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791548</v>
      </c>
      <c r="E68" s="203">
        <v>7.51E-2</v>
      </c>
      <c r="F68" s="203">
        <v>6.8999999999999999E-3</v>
      </c>
      <c r="G68" s="130">
        <v>1185.22</v>
      </c>
      <c r="H68" s="203">
        <v>0.86299999999999999</v>
      </c>
      <c r="I68" s="203">
        <v>5.0700000000000002E-2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313460</v>
      </c>
      <c r="E69" s="205">
        <v>2.98E-2</v>
      </c>
      <c r="F69" s="205">
        <v>8.6999999999999994E-3</v>
      </c>
      <c r="G69" s="132">
        <v>1240.78</v>
      </c>
      <c r="H69" s="205">
        <v>0.90339999999999998</v>
      </c>
      <c r="I69" s="205">
        <v>0.05</v>
      </c>
    </row>
    <row r="70" spans="1:255" s="101" customFormat="1" ht="18" customHeight="1">
      <c r="B70" s="94">
        <v>27</v>
      </c>
      <c r="C70" s="101" t="s">
        <v>95</v>
      </c>
      <c r="D70" s="103">
        <v>112528</v>
      </c>
      <c r="E70" s="205">
        <v>1.0699999999999999E-2</v>
      </c>
      <c r="F70" s="205">
        <v>-3.5000000000000001E-3</v>
      </c>
      <c r="G70" s="132">
        <v>1088.8</v>
      </c>
      <c r="H70" s="205">
        <v>0.79279999999999995</v>
      </c>
      <c r="I70" s="205">
        <v>5.7299999999999997E-2</v>
      </c>
    </row>
    <row r="71" spans="1:255" s="101" customFormat="1" ht="18" customHeight="1">
      <c r="B71" s="94">
        <v>32</v>
      </c>
      <c r="C71" s="101" t="s">
        <v>205</v>
      </c>
      <c r="D71" s="103">
        <v>109826</v>
      </c>
      <c r="E71" s="205">
        <v>1.04E-2</v>
      </c>
      <c r="F71" s="205">
        <v>6.3E-3</v>
      </c>
      <c r="G71" s="132">
        <v>1026.19</v>
      </c>
      <c r="H71" s="205">
        <v>0.74719999999999998</v>
      </c>
      <c r="I71" s="205">
        <v>5.1499999999999997E-2</v>
      </c>
    </row>
    <row r="72" spans="1:255" s="101" customFormat="1" ht="18" customHeight="1">
      <c r="B72" s="105">
        <v>36</v>
      </c>
      <c r="C72" s="106" t="s">
        <v>96</v>
      </c>
      <c r="D72" s="103">
        <v>255734</v>
      </c>
      <c r="E72" s="205">
        <v>2.4299999999999999E-2</v>
      </c>
      <c r="F72" s="205">
        <v>9.5999999999999992E-3</v>
      </c>
      <c r="G72" s="132">
        <v>1227.8399999999999</v>
      </c>
      <c r="H72" s="205">
        <v>0.89400000000000002</v>
      </c>
      <c r="I72" s="205">
        <v>4.8000000000000001E-2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1304568</v>
      </c>
      <c r="E74" s="203">
        <v>0.12379999999999999</v>
      </c>
      <c r="F74" s="203">
        <v>1.9599999999999999E-2</v>
      </c>
      <c r="G74" s="130">
        <v>1583.98</v>
      </c>
      <c r="H74" s="203">
        <v>1.1533</v>
      </c>
      <c r="I74" s="203">
        <v>4.1300000000000003E-2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273396</v>
      </c>
      <c r="E76" s="203">
        <v>2.5899999999999999E-2</v>
      </c>
      <c r="F76" s="203">
        <v>2.0299999999999999E-2</v>
      </c>
      <c r="G76" s="130">
        <v>1230.5899999999999</v>
      </c>
      <c r="H76" s="203">
        <v>0.89600000000000002</v>
      </c>
      <c r="I76" s="203">
        <v>5.1400000000000001E-2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150485</v>
      </c>
      <c r="E78" s="203">
        <v>1.43E-2</v>
      </c>
      <c r="F78" s="203">
        <v>2.0299999999999999E-2</v>
      </c>
      <c r="G78" s="130">
        <v>1566.92</v>
      </c>
      <c r="H78" s="203">
        <v>1.1409</v>
      </c>
      <c r="I78" s="203">
        <v>4.2900000000000001E-2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592012</v>
      </c>
      <c r="E80" s="203">
        <v>5.62E-2</v>
      </c>
      <c r="F80" s="203">
        <v>1.0999999999999999E-2</v>
      </c>
      <c r="G80" s="130">
        <v>1684.28</v>
      </c>
      <c r="H80" s="203">
        <v>1.2262999999999999</v>
      </c>
      <c r="I80" s="203">
        <v>4.1300000000000003E-2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85802</v>
      </c>
      <c r="E81" s="204">
        <v>8.0999999999999996E-3</v>
      </c>
      <c r="F81" s="205">
        <v>1.9E-2</v>
      </c>
      <c r="G81" s="131">
        <v>1709</v>
      </c>
      <c r="H81" s="204">
        <v>1.2443</v>
      </c>
      <c r="I81" s="205">
        <v>4.0300000000000002E-2</v>
      </c>
    </row>
    <row r="82" spans="1:255" s="101" customFormat="1" ht="18" customHeight="1">
      <c r="B82" s="94">
        <v>20</v>
      </c>
      <c r="C82" s="101" t="s">
        <v>202</v>
      </c>
      <c r="D82" s="99">
        <v>198664</v>
      </c>
      <c r="E82" s="204">
        <v>1.89E-2</v>
      </c>
      <c r="F82" s="205">
        <v>8.8000000000000005E-3</v>
      </c>
      <c r="G82" s="131">
        <v>1654.62</v>
      </c>
      <c r="H82" s="204">
        <v>1.2047000000000001</v>
      </c>
      <c r="I82" s="205">
        <v>4.2200000000000001E-2</v>
      </c>
    </row>
    <row r="83" spans="1:255" s="101" customFormat="1" ht="18" customHeight="1">
      <c r="B83" s="94">
        <v>48</v>
      </c>
      <c r="C83" s="101" t="s">
        <v>201</v>
      </c>
      <c r="D83" s="99">
        <v>307546</v>
      </c>
      <c r="E83" s="204">
        <v>2.92E-2</v>
      </c>
      <c r="F83" s="205">
        <v>1.01E-2</v>
      </c>
      <c r="G83" s="131">
        <v>1696.55</v>
      </c>
      <c r="H83" s="204">
        <v>1.2353000000000001</v>
      </c>
      <c r="I83" s="205">
        <v>4.0899999999999999E-2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76469</v>
      </c>
      <c r="E85" s="203">
        <v>7.3000000000000001E-3</v>
      </c>
      <c r="F85" s="203">
        <v>1.78E-2</v>
      </c>
      <c r="G85" s="130">
        <v>1362.71</v>
      </c>
      <c r="H85" s="203">
        <v>0.99219999999999997</v>
      </c>
      <c r="I85" s="203">
        <v>4.6699999999999998E-2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9644</v>
      </c>
      <c r="E87" s="204">
        <v>8.9999999999999998E-4</v>
      </c>
      <c r="F87" s="205">
        <v>2.92E-2</v>
      </c>
      <c r="G87" s="131">
        <v>1420.23</v>
      </c>
      <c r="H87" s="204">
        <v>1.0341</v>
      </c>
      <c r="I87" s="205">
        <v>5.8200000000000002E-2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9308</v>
      </c>
      <c r="E88" s="204">
        <v>8.9999999999999998E-4</v>
      </c>
      <c r="F88" s="205">
        <v>2.9100000000000001E-2</v>
      </c>
      <c r="G88" s="131">
        <v>1350.89</v>
      </c>
      <c r="H88" s="204">
        <v>0.98360000000000003</v>
      </c>
      <c r="I88" s="205">
        <v>5.21E-2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10535869</v>
      </c>
      <c r="E90" s="229">
        <v>1</v>
      </c>
      <c r="F90" s="229">
        <v>1.5599999999999999E-2</v>
      </c>
      <c r="G90" s="228">
        <v>1373.44</v>
      </c>
      <c r="H90" s="229">
        <v>1</v>
      </c>
      <c r="I90" s="229">
        <v>4.6100000000000002E-2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51" activePane="bottomLeft" state="frozen"/>
      <selection activeCell="Q29" sqref="Q29"/>
      <selection pane="bottomLeft" activeCell="L72" sqref="L72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4" t="s">
        <v>151</v>
      </c>
      <c r="D2" s="575"/>
      <c r="E2" s="575"/>
      <c r="F2" s="575"/>
      <c r="G2" s="575"/>
    </row>
    <row r="3" spans="1:10" s="114" customFormat="1" ht="18.95" customHeight="1">
      <c r="A3" s="213"/>
      <c r="B3" s="214"/>
      <c r="C3" s="576" t="s">
        <v>142</v>
      </c>
      <c r="D3" s="577"/>
      <c r="E3" s="577"/>
      <c r="F3" s="577"/>
      <c r="G3" s="577"/>
    </row>
    <row r="4" spans="1:10" ht="19.7" customHeight="1">
      <c r="A4" s="213"/>
      <c r="B4" s="582" t="s">
        <v>156</v>
      </c>
      <c r="C4" s="578" t="str">
        <f>'Pensiones - mínimos'!$B$3</f>
        <v xml:space="preserve">  1 de agosto de 2026</v>
      </c>
      <c r="D4" s="580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83"/>
      <c r="C5" s="579"/>
      <c r="D5" s="581"/>
      <c r="E5" s="448" t="s">
        <v>4</v>
      </c>
      <c r="F5" s="449" t="s">
        <v>3</v>
      </c>
      <c r="G5" s="467" t="s">
        <v>6</v>
      </c>
    </row>
    <row r="6" spans="1:10">
      <c r="B6" s="120">
        <v>4</v>
      </c>
      <c r="C6" s="459" t="s">
        <v>53</v>
      </c>
      <c r="D6" s="460">
        <v>35350</v>
      </c>
      <c r="E6" s="461">
        <v>0.35099999999999998</v>
      </c>
      <c r="F6" s="462">
        <v>0.215</v>
      </c>
      <c r="G6" s="469">
        <v>0.28699999999999998</v>
      </c>
    </row>
    <row r="7" spans="1:10">
      <c r="B7" s="121">
        <v>11</v>
      </c>
      <c r="C7" s="459" t="s">
        <v>54</v>
      </c>
      <c r="D7" s="460">
        <v>65580</v>
      </c>
      <c r="E7" s="461">
        <v>0.34100000000000003</v>
      </c>
      <c r="F7" s="462">
        <v>0.21099999999999999</v>
      </c>
      <c r="G7" s="469">
        <v>0.27300000000000002</v>
      </c>
      <c r="H7" s="114"/>
    </row>
    <row r="8" spans="1:10">
      <c r="B8" s="121">
        <v>14</v>
      </c>
      <c r="C8" s="459" t="s">
        <v>55</v>
      </c>
      <c r="D8" s="460">
        <v>53567</v>
      </c>
      <c r="E8" s="461">
        <v>0.34300000000000003</v>
      </c>
      <c r="F8" s="462">
        <v>0.221</v>
      </c>
      <c r="G8" s="469">
        <v>0.28699999999999998</v>
      </c>
      <c r="H8" s="114"/>
    </row>
    <row r="9" spans="1:10">
      <c r="B9" s="121">
        <v>18</v>
      </c>
      <c r="C9" s="459" t="s">
        <v>56</v>
      </c>
      <c r="D9" s="460">
        <v>57607</v>
      </c>
      <c r="E9" s="461">
        <v>0.33600000000000002</v>
      </c>
      <c r="F9" s="462">
        <v>0.20899999999999999</v>
      </c>
      <c r="G9" s="469">
        <v>0.27800000000000002</v>
      </c>
      <c r="H9" s="114"/>
    </row>
    <row r="10" spans="1:10">
      <c r="B10" s="121">
        <v>21</v>
      </c>
      <c r="C10" s="459" t="s">
        <v>57</v>
      </c>
      <c r="D10" s="460">
        <v>29120</v>
      </c>
      <c r="E10" s="461">
        <v>0.33700000000000002</v>
      </c>
      <c r="F10" s="462">
        <v>0.19700000000000001</v>
      </c>
      <c r="G10" s="469">
        <v>0.26800000000000002</v>
      </c>
      <c r="H10" s="114"/>
    </row>
    <row r="11" spans="1:10">
      <c r="B11" s="121">
        <v>23</v>
      </c>
      <c r="C11" s="459" t="s">
        <v>58</v>
      </c>
      <c r="D11" s="460">
        <v>50102</v>
      </c>
      <c r="E11" s="461">
        <v>0.39900000000000002</v>
      </c>
      <c r="F11" s="462">
        <v>0.24399999999999999</v>
      </c>
      <c r="G11" s="469">
        <v>0.32500000000000001</v>
      </c>
      <c r="H11" s="114"/>
    </row>
    <row r="12" spans="1:10">
      <c r="B12" s="121">
        <v>29</v>
      </c>
      <c r="C12" s="459" t="s">
        <v>59</v>
      </c>
      <c r="D12" s="460">
        <v>75830</v>
      </c>
      <c r="E12" s="461">
        <v>0.316</v>
      </c>
      <c r="F12" s="462">
        <v>0.18</v>
      </c>
      <c r="G12" s="469">
        <v>0.251</v>
      </c>
      <c r="H12" s="114"/>
    </row>
    <row r="13" spans="1:10">
      <c r="B13" s="121">
        <v>41</v>
      </c>
      <c r="C13" s="459" t="s">
        <v>60</v>
      </c>
      <c r="D13" s="460">
        <v>108076</v>
      </c>
      <c r="E13" s="461">
        <v>0.314</v>
      </c>
      <c r="F13" s="462">
        <v>0.19900000000000001</v>
      </c>
      <c r="G13" s="469">
        <v>0.26</v>
      </c>
      <c r="H13" s="114"/>
    </row>
    <row r="14" spans="1:10" s="124" customFormat="1">
      <c r="B14" s="122"/>
      <c r="C14" s="463" t="s">
        <v>52</v>
      </c>
      <c r="D14" s="464">
        <v>475232</v>
      </c>
      <c r="E14" s="465">
        <v>0.33500000000000002</v>
      </c>
      <c r="F14" s="466">
        <v>0.20599999999999999</v>
      </c>
      <c r="G14" s="468">
        <v>0.27300000000000002</v>
      </c>
      <c r="H14" s="123"/>
      <c r="J14" s="118"/>
    </row>
    <row r="15" spans="1:10">
      <c r="B15" s="121">
        <v>22</v>
      </c>
      <c r="C15" s="459" t="s">
        <v>62</v>
      </c>
      <c r="D15" s="460">
        <v>11362</v>
      </c>
      <c r="E15" s="461">
        <v>0.28199999999999997</v>
      </c>
      <c r="F15" s="462">
        <v>0.124</v>
      </c>
      <c r="G15" s="469">
        <v>0.20399999999999999</v>
      </c>
      <c r="H15" s="114"/>
    </row>
    <row r="16" spans="1:10">
      <c r="B16" s="121">
        <v>44</v>
      </c>
      <c r="C16" s="459" t="s">
        <v>63</v>
      </c>
      <c r="D16" s="460">
        <v>7363</v>
      </c>
      <c r="E16" s="461">
        <v>0.26800000000000002</v>
      </c>
      <c r="F16" s="462">
        <v>0.13700000000000001</v>
      </c>
      <c r="G16" s="469">
        <v>0.20200000000000001</v>
      </c>
      <c r="H16" s="114"/>
    </row>
    <row r="17" spans="2:10">
      <c r="B17" s="121">
        <v>50</v>
      </c>
      <c r="C17" s="459" t="s">
        <v>64</v>
      </c>
      <c r="D17" s="460">
        <v>36510</v>
      </c>
      <c r="E17" s="461">
        <v>0.22500000000000001</v>
      </c>
      <c r="F17" s="462">
        <v>8.5000000000000006E-2</v>
      </c>
      <c r="G17" s="469">
        <v>0.159</v>
      </c>
      <c r="H17" s="114"/>
    </row>
    <row r="18" spans="2:10" s="124" customFormat="1">
      <c r="B18" s="121"/>
      <c r="C18" s="463" t="s">
        <v>61</v>
      </c>
      <c r="D18" s="464">
        <v>55235</v>
      </c>
      <c r="E18" s="465">
        <v>0.23899999999999999</v>
      </c>
      <c r="F18" s="466">
        <v>9.8000000000000004E-2</v>
      </c>
      <c r="G18" s="468">
        <v>0.17199999999999999</v>
      </c>
      <c r="H18" s="123"/>
      <c r="I18" s="408"/>
      <c r="J18" s="118"/>
    </row>
    <row r="19" spans="2:10" s="124" customFormat="1">
      <c r="B19" s="121">
        <v>33</v>
      </c>
      <c r="C19" s="463" t="s">
        <v>65</v>
      </c>
      <c r="D19" s="464">
        <v>42679</v>
      </c>
      <c r="E19" s="465">
        <v>0.19900000000000001</v>
      </c>
      <c r="F19" s="466">
        <v>7.8E-2</v>
      </c>
      <c r="G19" s="468">
        <v>0.14099999999999999</v>
      </c>
      <c r="H19" s="123"/>
      <c r="J19" s="118"/>
    </row>
    <row r="20" spans="2:10" s="124" customFormat="1">
      <c r="B20" s="121">
        <v>7</v>
      </c>
      <c r="C20" s="463" t="s">
        <v>203</v>
      </c>
      <c r="D20" s="464">
        <v>32175</v>
      </c>
      <c r="E20" s="465">
        <v>0.192</v>
      </c>
      <c r="F20" s="466">
        <v>9.5000000000000001E-2</v>
      </c>
      <c r="G20" s="468">
        <v>0.14799999999999999</v>
      </c>
      <c r="H20" s="123"/>
      <c r="J20" s="118"/>
    </row>
    <row r="21" spans="2:10">
      <c r="B21" s="121">
        <v>35</v>
      </c>
      <c r="C21" s="459" t="s">
        <v>67</v>
      </c>
      <c r="D21" s="460">
        <v>47134</v>
      </c>
      <c r="E21" s="461">
        <v>0.28399999999999997</v>
      </c>
      <c r="F21" s="462">
        <v>0.18</v>
      </c>
      <c r="G21" s="469">
        <v>0.23300000000000001</v>
      </c>
      <c r="H21" s="114"/>
    </row>
    <row r="22" spans="2:10">
      <c r="B22" s="121">
        <v>38</v>
      </c>
      <c r="C22" s="459" t="s">
        <v>68</v>
      </c>
      <c r="D22" s="460">
        <v>49765</v>
      </c>
      <c r="E22" s="461">
        <v>0.32400000000000001</v>
      </c>
      <c r="F22" s="462">
        <v>0.222</v>
      </c>
      <c r="G22" s="469">
        <v>0.27500000000000002</v>
      </c>
      <c r="H22" s="114"/>
    </row>
    <row r="23" spans="2:10" s="124" customFormat="1">
      <c r="B23" s="121"/>
      <c r="C23" s="463" t="s">
        <v>66</v>
      </c>
      <c r="D23" s="464">
        <v>96899</v>
      </c>
      <c r="E23" s="465">
        <v>0.30299999999999999</v>
      </c>
      <c r="F23" s="466">
        <v>0.2</v>
      </c>
      <c r="G23" s="468">
        <v>0.253</v>
      </c>
      <c r="H23" s="123"/>
      <c r="J23" s="118"/>
    </row>
    <row r="24" spans="2:10" s="124" customFormat="1">
      <c r="B24" s="121">
        <v>39</v>
      </c>
      <c r="C24" s="463" t="s">
        <v>69</v>
      </c>
      <c r="D24" s="464">
        <v>23971</v>
      </c>
      <c r="E24" s="465">
        <v>0.215</v>
      </c>
      <c r="F24" s="466">
        <v>9.9000000000000005E-2</v>
      </c>
      <c r="G24" s="468">
        <v>0.159</v>
      </c>
      <c r="H24" s="123"/>
      <c r="J24" s="118"/>
    </row>
    <row r="25" spans="2:10">
      <c r="B25" s="121">
        <v>5</v>
      </c>
      <c r="C25" s="459" t="s">
        <v>71</v>
      </c>
      <c r="D25" s="460">
        <v>12807</v>
      </c>
      <c r="E25" s="461">
        <v>0.39700000000000002</v>
      </c>
      <c r="F25" s="462">
        <v>0.24</v>
      </c>
      <c r="G25" s="469">
        <v>0.315</v>
      </c>
      <c r="H25" s="114"/>
    </row>
    <row r="26" spans="2:10">
      <c r="B26" s="121">
        <v>9</v>
      </c>
      <c r="C26" s="459" t="s">
        <v>72</v>
      </c>
      <c r="D26" s="460">
        <v>15515</v>
      </c>
      <c r="E26" s="461">
        <v>0.23</v>
      </c>
      <c r="F26" s="462">
        <v>9.2999999999999999E-2</v>
      </c>
      <c r="G26" s="469">
        <v>0.16200000000000001</v>
      </c>
      <c r="H26" s="114"/>
    </row>
    <row r="27" spans="2:10">
      <c r="B27" s="121">
        <v>24</v>
      </c>
      <c r="C27" s="459" t="s">
        <v>73</v>
      </c>
      <c r="D27" s="460">
        <v>26750</v>
      </c>
      <c r="E27" s="461">
        <v>0.255</v>
      </c>
      <c r="F27" s="462">
        <v>0.121</v>
      </c>
      <c r="G27" s="469">
        <v>0.19</v>
      </c>
      <c r="H27" s="114"/>
    </row>
    <row r="28" spans="2:10">
      <c r="B28" s="121">
        <v>34</v>
      </c>
      <c r="C28" s="459" t="s">
        <v>74</v>
      </c>
      <c r="D28" s="460">
        <v>9593</v>
      </c>
      <c r="E28" s="461">
        <v>0.29299999999999998</v>
      </c>
      <c r="F28" s="462">
        <v>0.13900000000000001</v>
      </c>
      <c r="G28" s="469">
        <v>0.214</v>
      </c>
      <c r="H28" s="114"/>
    </row>
    <row r="29" spans="2:10">
      <c r="B29" s="121">
        <v>37</v>
      </c>
      <c r="C29" s="459" t="s">
        <v>75</v>
      </c>
      <c r="D29" s="460">
        <v>24235</v>
      </c>
      <c r="E29" s="461">
        <v>0.35199999999999998</v>
      </c>
      <c r="F29" s="462">
        <v>0.223</v>
      </c>
      <c r="G29" s="469">
        <v>0.28799999999999998</v>
      </c>
      <c r="H29" s="114"/>
    </row>
    <row r="30" spans="2:10">
      <c r="B30" s="121">
        <v>40</v>
      </c>
      <c r="C30" s="459" t="s">
        <v>76</v>
      </c>
      <c r="D30" s="460">
        <v>8393</v>
      </c>
      <c r="E30" s="461">
        <v>0.314</v>
      </c>
      <c r="F30" s="462">
        <v>0.14799999999999999</v>
      </c>
      <c r="G30" s="469">
        <v>0.23</v>
      </c>
      <c r="H30" s="114"/>
    </row>
    <row r="31" spans="2:10">
      <c r="B31" s="121">
        <v>42</v>
      </c>
      <c r="C31" s="459" t="s">
        <v>77</v>
      </c>
      <c r="D31" s="460">
        <v>4560</v>
      </c>
      <c r="E31" s="461">
        <v>0.26800000000000002</v>
      </c>
      <c r="F31" s="462">
        <v>0.123</v>
      </c>
      <c r="G31" s="469">
        <v>0.19700000000000001</v>
      </c>
      <c r="H31" s="114"/>
    </row>
    <row r="32" spans="2:10">
      <c r="B32" s="121">
        <v>47</v>
      </c>
      <c r="C32" s="459" t="s">
        <v>78</v>
      </c>
      <c r="D32" s="460">
        <v>23289</v>
      </c>
      <c r="E32" s="461">
        <v>0.25800000000000001</v>
      </c>
      <c r="F32" s="462">
        <v>0.114</v>
      </c>
      <c r="G32" s="469">
        <v>0.184</v>
      </c>
      <c r="H32" s="114"/>
    </row>
    <row r="33" spans="2:10">
      <c r="B33" s="121">
        <v>49</v>
      </c>
      <c r="C33" s="459" t="s">
        <v>79</v>
      </c>
      <c r="D33" s="460">
        <v>16598</v>
      </c>
      <c r="E33" s="461">
        <v>0.41599999999999998</v>
      </c>
      <c r="F33" s="462">
        <v>0.28199999999999997</v>
      </c>
      <c r="G33" s="469">
        <v>0.34799999999999998</v>
      </c>
      <c r="H33" s="114"/>
    </row>
    <row r="34" spans="2:10" s="124" customFormat="1">
      <c r="B34" s="121"/>
      <c r="C34" s="463" t="s">
        <v>70</v>
      </c>
      <c r="D34" s="464">
        <v>141740</v>
      </c>
      <c r="E34" s="465">
        <v>0.29199999999999998</v>
      </c>
      <c r="F34" s="466">
        <v>0.152</v>
      </c>
      <c r="G34" s="468">
        <v>0.221</v>
      </c>
      <c r="H34" s="123"/>
      <c r="J34" s="118"/>
    </row>
    <row r="35" spans="2:10">
      <c r="B35" s="121">
        <v>2</v>
      </c>
      <c r="C35" s="459" t="s">
        <v>81</v>
      </c>
      <c r="D35" s="460">
        <v>25310</v>
      </c>
      <c r="E35" s="461">
        <v>0.40600000000000003</v>
      </c>
      <c r="F35" s="462">
        <v>0.252</v>
      </c>
      <c r="G35" s="469">
        <v>0.32600000000000001</v>
      </c>
      <c r="H35" s="114"/>
    </row>
    <row r="36" spans="2:10">
      <c r="B36" s="121">
        <v>13</v>
      </c>
      <c r="C36" s="459" t="s">
        <v>82</v>
      </c>
      <c r="D36" s="460">
        <v>35595</v>
      </c>
      <c r="E36" s="461">
        <v>0.42499999999999999</v>
      </c>
      <c r="F36" s="462">
        <v>0.249</v>
      </c>
      <c r="G36" s="469">
        <v>0.32900000000000001</v>
      </c>
      <c r="H36" s="114"/>
    </row>
    <row r="37" spans="2:10">
      <c r="B37" s="121">
        <v>16</v>
      </c>
      <c r="C37" s="459" t="s">
        <v>83</v>
      </c>
      <c r="D37" s="460">
        <v>17171</v>
      </c>
      <c r="E37" s="461">
        <v>0.443</v>
      </c>
      <c r="F37" s="462">
        <v>0.30399999999999999</v>
      </c>
      <c r="G37" s="469">
        <v>0.36899999999999999</v>
      </c>
      <c r="H37" s="114"/>
    </row>
    <row r="38" spans="2:10">
      <c r="B38" s="121">
        <v>19</v>
      </c>
      <c r="C38" s="459" t="s">
        <v>84</v>
      </c>
      <c r="D38" s="460">
        <v>8527</v>
      </c>
      <c r="E38" s="461">
        <v>0.25800000000000001</v>
      </c>
      <c r="F38" s="462">
        <v>0.10199999999999999</v>
      </c>
      <c r="G38" s="469">
        <v>0.17599999999999999</v>
      </c>
      <c r="H38" s="114"/>
    </row>
    <row r="39" spans="2:10">
      <c r="B39" s="121">
        <v>45</v>
      </c>
      <c r="C39" s="459" t="s">
        <v>85</v>
      </c>
      <c r="D39" s="460">
        <v>37834</v>
      </c>
      <c r="E39" s="461">
        <v>0.39100000000000001</v>
      </c>
      <c r="F39" s="462">
        <v>0.20200000000000001</v>
      </c>
      <c r="G39" s="469">
        <v>0.28899999999999998</v>
      </c>
      <c r="H39" s="114"/>
    </row>
    <row r="40" spans="2:10" s="126" customFormat="1">
      <c r="B40" s="121"/>
      <c r="C40" s="463" t="s">
        <v>80</v>
      </c>
      <c r="D40" s="464">
        <v>124437</v>
      </c>
      <c r="E40" s="465">
        <v>0.39300000000000002</v>
      </c>
      <c r="F40" s="466">
        <v>0.224</v>
      </c>
      <c r="G40" s="468">
        <v>0.30199999999999999</v>
      </c>
      <c r="H40" s="125"/>
      <c r="J40" s="118"/>
    </row>
    <row r="41" spans="2:10">
      <c r="B41" s="121">
        <v>8</v>
      </c>
      <c r="C41" s="459" t="s">
        <v>87</v>
      </c>
      <c r="D41" s="460">
        <v>172130</v>
      </c>
      <c r="E41" s="461">
        <v>0.17</v>
      </c>
      <c r="F41" s="462">
        <v>7.0000000000000007E-2</v>
      </c>
      <c r="G41" s="469">
        <v>0.127</v>
      </c>
      <c r="H41" s="114"/>
    </row>
    <row r="42" spans="2:10">
      <c r="B42" s="121">
        <v>17</v>
      </c>
      <c r="C42" s="459" t="s">
        <v>207</v>
      </c>
      <c r="D42" s="460">
        <v>24418</v>
      </c>
      <c r="E42" s="461">
        <v>0.182</v>
      </c>
      <c r="F42" s="462">
        <v>8.8999999999999996E-2</v>
      </c>
      <c r="G42" s="469">
        <v>0.14000000000000001</v>
      </c>
      <c r="H42" s="114"/>
    </row>
    <row r="43" spans="2:10">
      <c r="B43" s="121">
        <v>25</v>
      </c>
      <c r="C43" s="459" t="s">
        <v>204</v>
      </c>
      <c r="D43" s="460">
        <v>19061</v>
      </c>
      <c r="E43" s="461">
        <v>0.23899999999999999</v>
      </c>
      <c r="F43" s="462">
        <v>0.111</v>
      </c>
      <c r="G43" s="469">
        <v>0.18</v>
      </c>
      <c r="H43" s="114"/>
    </row>
    <row r="44" spans="2:10">
      <c r="B44" s="121">
        <v>43</v>
      </c>
      <c r="C44" s="459" t="s">
        <v>88</v>
      </c>
      <c r="D44" s="460">
        <v>31003</v>
      </c>
      <c r="E44" s="461">
        <v>0.223</v>
      </c>
      <c r="F44" s="462">
        <v>0.1</v>
      </c>
      <c r="G44" s="469">
        <v>0.16500000000000001</v>
      </c>
      <c r="H44" s="114"/>
    </row>
    <row r="45" spans="2:10" s="126" customFormat="1">
      <c r="B45" s="121"/>
      <c r="C45" s="463" t="s">
        <v>86</v>
      </c>
      <c r="D45" s="464">
        <v>246612</v>
      </c>
      <c r="E45" s="465">
        <v>0.18</v>
      </c>
      <c r="F45" s="466">
        <v>7.6999999999999999E-2</v>
      </c>
      <c r="G45" s="468">
        <v>0.13500000000000001</v>
      </c>
      <c r="H45" s="125"/>
      <c r="J45" s="118"/>
    </row>
    <row r="46" spans="2:10">
      <c r="B46" s="121">
        <v>3</v>
      </c>
      <c r="C46" s="459" t="s">
        <v>199</v>
      </c>
      <c r="D46" s="460">
        <v>89680</v>
      </c>
      <c r="E46" s="461">
        <v>0.31</v>
      </c>
      <c r="F46" s="462">
        <v>0.186</v>
      </c>
      <c r="G46" s="469">
        <v>0.251</v>
      </c>
      <c r="H46" s="114"/>
    </row>
    <row r="47" spans="2:10">
      <c r="B47" s="121">
        <v>12</v>
      </c>
      <c r="C47" s="459" t="s">
        <v>206</v>
      </c>
      <c r="D47" s="460">
        <v>29318</v>
      </c>
      <c r="E47" s="461">
        <v>0.27200000000000002</v>
      </c>
      <c r="F47" s="462">
        <v>0.126</v>
      </c>
      <c r="G47" s="469">
        <v>0.20399999999999999</v>
      </c>
      <c r="H47" s="114"/>
    </row>
    <row r="48" spans="2:10">
      <c r="B48" s="121">
        <v>46</v>
      </c>
      <c r="C48" s="459" t="s">
        <v>90</v>
      </c>
      <c r="D48" s="460">
        <v>124240</v>
      </c>
      <c r="E48" s="461">
        <v>0.28199999999999997</v>
      </c>
      <c r="F48" s="462">
        <v>0.13400000000000001</v>
      </c>
      <c r="G48" s="469">
        <v>0.21299999999999999</v>
      </c>
      <c r="H48" s="114"/>
    </row>
    <row r="49" spans="2:10" s="126" customFormat="1">
      <c r="B49" s="121"/>
      <c r="C49" s="463" t="s">
        <v>89</v>
      </c>
      <c r="D49" s="464">
        <v>243238</v>
      </c>
      <c r="E49" s="465">
        <v>0.28999999999999998</v>
      </c>
      <c r="F49" s="466">
        <v>0.15</v>
      </c>
      <c r="G49" s="468">
        <v>0.224</v>
      </c>
      <c r="H49" s="125"/>
      <c r="J49" s="118"/>
    </row>
    <row r="50" spans="2:10">
      <c r="B50" s="121">
        <v>6</v>
      </c>
      <c r="C50" s="459" t="s">
        <v>92</v>
      </c>
      <c r="D50" s="460">
        <v>57392</v>
      </c>
      <c r="E50" s="461">
        <v>0.45200000000000001</v>
      </c>
      <c r="F50" s="462">
        <v>0.33300000000000002</v>
      </c>
      <c r="G50" s="469">
        <v>0.38900000000000001</v>
      </c>
      <c r="H50" s="114"/>
    </row>
    <row r="51" spans="2:10">
      <c r="B51" s="121">
        <v>10</v>
      </c>
      <c r="C51" s="459" t="s">
        <v>93</v>
      </c>
      <c r="D51" s="460">
        <v>34542</v>
      </c>
      <c r="E51" s="461">
        <v>0.40100000000000002</v>
      </c>
      <c r="F51" s="462">
        <v>0.27300000000000002</v>
      </c>
      <c r="G51" s="469">
        <v>0.33800000000000002</v>
      </c>
      <c r="H51" s="114"/>
    </row>
    <row r="52" spans="2:10" s="126" customFormat="1">
      <c r="B52" s="121"/>
      <c r="C52" s="463" t="s">
        <v>91</v>
      </c>
      <c r="D52" s="464">
        <v>91934</v>
      </c>
      <c r="E52" s="465">
        <v>0.43099999999999999</v>
      </c>
      <c r="F52" s="466">
        <v>0.309</v>
      </c>
      <c r="G52" s="468">
        <v>0.36799999999999999</v>
      </c>
      <c r="H52" s="125"/>
      <c r="J52" s="118"/>
    </row>
    <row r="53" spans="2:10">
      <c r="B53" s="121">
        <v>15</v>
      </c>
      <c r="C53" s="459" t="s">
        <v>198</v>
      </c>
      <c r="D53" s="460">
        <v>74313</v>
      </c>
      <c r="E53" s="461">
        <v>0.311</v>
      </c>
      <c r="F53" s="462">
        <v>0.15</v>
      </c>
      <c r="G53" s="469">
        <v>0.23699999999999999</v>
      </c>
      <c r="H53" s="114"/>
    </row>
    <row r="54" spans="2:10">
      <c r="B54" s="121">
        <v>27</v>
      </c>
      <c r="C54" s="459" t="s">
        <v>95</v>
      </c>
      <c r="D54" s="460">
        <v>31395</v>
      </c>
      <c r="E54" s="461">
        <v>0.32200000000000001</v>
      </c>
      <c r="F54" s="462">
        <v>0.22500000000000001</v>
      </c>
      <c r="G54" s="469">
        <v>0.27900000000000003</v>
      </c>
      <c r="H54" s="114"/>
    </row>
    <row r="55" spans="2:10">
      <c r="B55" s="121">
        <v>32</v>
      </c>
      <c r="C55" s="459" t="s">
        <v>205</v>
      </c>
      <c r="D55" s="460">
        <v>32515</v>
      </c>
      <c r="E55" s="461">
        <v>0.36</v>
      </c>
      <c r="F55" s="462">
        <v>0.219</v>
      </c>
      <c r="G55" s="469">
        <v>0.29599999999999999</v>
      </c>
      <c r="H55" s="114"/>
    </row>
    <row r="56" spans="2:10">
      <c r="B56" s="121">
        <v>36</v>
      </c>
      <c r="C56" s="459" t="s">
        <v>96</v>
      </c>
      <c r="D56" s="460">
        <v>58378</v>
      </c>
      <c r="E56" s="461">
        <v>0.30299999999999999</v>
      </c>
      <c r="F56" s="462">
        <v>0.14199999999999999</v>
      </c>
      <c r="G56" s="469">
        <v>0.22800000000000001</v>
      </c>
      <c r="H56" s="114"/>
    </row>
    <row r="57" spans="2:10" s="126" customFormat="1">
      <c r="B57" s="121"/>
      <c r="C57" s="463" t="s">
        <v>94</v>
      </c>
      <c r="D57" s="464">
        <v>196601</v>
      </c>
      <c r="E57" s="465">
        <v>0.317</v>
      </c>
      <c r="F57" s="466">
        <v>0.16700000000000001</v>
      </c>
      <c r="G57" s="468">
        <v>0.248</v>
      </c>
      <c r="H57" s="125"/>
      <c r="I57" s="409"/>
      <c r="J57" s="118"/>
    </row>
    <row r="58" spans="2:10" s="126" customFormat="1">
      <c r="B58" s="121">
        <v>28</v>
      </c>
      <c r="C58" s="463" t="s">
        <v>97</v>
      </c>
      <c r="D58" s="464">
        <v>178834</v>
      </c>
      <c r="E58" s="465">
        <v>0.19</v>
      </c>
      <c r="F58" s="466">
        <v>7.3999999999999996E-2</v>
      </c>
      <c r="G58" s="468">
        <v>0.13700000000000001</v>
      </c>
      <c r="H58" s="125"/>
      <c r="J58" s="118"/>
    </row>
    <row r="59" spans="2:10" s="126" customFormat="1">
      <c r="B59" s="121">
        <v>30</v>
      </c>
      <c r="C59" s="463" t="s">
        <v>98</v>
      </c>
      <c r="D59" s="464">
        <v>70834</v>
      </c>
      <c r="E59" s="465">
        <v>0.33300000000000002</v>
      </c>
      <c r="F59" s="466">
        <v>0.18099999999999999</v>
      </c>
      <c r="G59" s="468">
        <v>0.25900000000000001</v>
      </c>
      <c r="H59" s="125"/>
      <c r="J59" s="118"/>
    </row>
    <row r="60" spans="2:10" s="126" customFormat="1">
      <c r="B60" s="121">
        <v>31</v>
      </c>
      <c r="C60" s="463" t="s">
        <v>99</v>
      </c>
      <c r="D60" s="464">
        <v>20287</v>
      </c>
      <c r="E60" s="465">
        <v>0.19800000000000001</v>
      </c>
      <c r="F60" s="466">
        <v>6.8000000000000005E-2</v>
      </c>
      <c r="G60" s="468">
        <v>0.13500000000000001</v>
      </c>
      <c r="H60" s="125"/>
      <c r="J60" s="118"/>
    </row>
    <row r="61" spans="2:10">
      <c r="B61" s="121">
        <v>1</v>
      </c>
      <c r="C61" s="459" t="s">
        <v>200</v>
      </c>
      <c r="D61" s="460">
        <v>8044</v>
      </c>
      <c r="E61" s="461">
        <v>0.13900000000000001</v>
      </c>
      <c r="F61" s="462">
        <v>4.4999999999999998E-2</v>
      </c>
      <c r="G61" s="469">
        <v>9.4E-2</v>
      </c>
      <c r="H61" s="114"/>
    </row>
    <row r="62" spans="2:10">
      <c r="B62" s="121">
        <v>20</v>
      </c>
      <c r="C62" s="459" t="s">
        <v>202</v>
      </c>
      <c r="D62" s="460">
        <v>17542</v>
      </c>
      <c r="E62" s="461">
        <v>0.13</v>
      </c>
      <c r="F62" s="462">
        <v>4.1000000000000002E-2</v>
      </c>
      <c r="G62" s="469">
        <v>8.7999999999999995E-2</v>
      </c>
      <c r="H62" s="114"/>
    </row>
    <row r="63" spans="2:10">
      <c r="B63" s="121">
        <v>48</v>
      </c>
      <c r="C63" s="459" t="s">
        <v>201</v>
      </c>
      <c r="D63" s="460">
        <v>32858</v>
      </c>
      <c r="E63" s="461">
        <v>0.155</v>
      </c>
      <c r="F63" s="462">
        <v>5.3999999999999999E-2</v>
      </c>
      <c r="G63" s="469">
        <v>0.107</v>
      </c>
      <c r="H63" s="114"/>
    </row>
    <row r="64" spans="2:10" s="126" customFormat="1">
      <c r="B64" s="121">
        <v>16</v>
      </c>
      <c r="C64" s="463" t="s">
        <v>154</v>
      </c>
      <c r="D64" s="464">
        <v>58444</v>
      </c>
      <c r="E64" s="465">
        <v>0.14399999999999999</v>
      </c>
      <c r="F64" s="466">
        <v>4.8000000000000001E-2</v>
      </c>
      <c r="G64" s="468">
        <v>9.9000000000000005E-2</v>
      </c>
      <c r="H64" s="125"/>
      <c r="J64" s="118"/>
    </row>
    <row r="65" spans="2:10" s="126" customFormat="1">
      <c r="B65" s="121">
        <v>26</v>
      </c>
      <c r="C65" s="463" t="s">
        <v>150</v>
      </c>
      <c r="D65" s="464">
        <v>14158</v>
      </c>
      <c r="E65" s="465">
        <v>0.253</v>
      </c>
      <c r="F65" s="466">
        <v>0.112</v>
      </c>
      <c r="G65" s="468">
        <v>0.185</v>
      </c>
      <c r="H65" s="125"/>
      <c r="J65" s="118"/>
    </row>
    <row r="66" spans="2:10">
      <c r="B66" s="121">
        <v>51</v>
      </c>
      <c r="C66" s="459" t="s">
        <v>102</v>
      </c>
      <c r="D66" s="460">
        <v>2059</v>
      </c>
      <c r="E66" s="461">
        <v>0.26700000000000002</v>
      </c>
      <c r="F66" s="462">
        <v>0.156</v>
      </c>
      <c r="G66" s="469">
        <v>0.214</v>
      </c>
      <c r="H66" s="114"/>
    </row>
    <row r="67" spans="2:10">
      <c r="B67" s="121">
        <v>52</v>
      </c>
      <c r="C67" s="459" t="s">
        <v>103</v>
      </c>
      <c r="D67" s="460">
        <v>2339</v>
      </c>
      <c r="E67" s="461">
        <v>0.29099999999999998</v>
      </c>
      <c r="F67" s="462">
        <v>0.21099999999999999</v>
      </c>
      <c r="G67" s="469">
        <v>0.251</v>
      </c>
      <c r="H67" s="114"/>
    </row>
    <row r="68" spans="2:10" ht="18.600000000000001" customHeight="1">
      <c r="B68" s="268"/>
      <c r="C68" s="470" t="s">
        <v>45</v>
      </c>
      <c r="D68" s="471">
        <f>'Pensiones - mínimos'!$C$14</f>
        <v>2117708</v>
      </c>
      <c r="E68" s="465">
        <f>'Pensiones - mínimos'!E14</f>
        <v>0.25800000000000001</v>
      </c>
      <c r="F68" s="466">
        <f>'Pensiones - mínimos'!F14</f>
        <v>0.13700000000000001</v>
      </c>
      <c r="G68" s="269">
        <f>'Pensiones - mínimos'!G14</f>
        <v>0.20100000000000001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11" activePane="bottomLeft" state="frozen"/>
      <selection pane="bottomLeft" activeCell="N32" sqref="N32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3" t="s">
        <v>180</v>
      </c>
      <c r="C2" s="573"/>
      <c r="D2" s="573"/>
      <c r="E2" s="573"/>
      <c r="F2" s="573"/>
      <c r="G2" s="573"/>
      <c r="H2" s="573"/>
      <c r="I2" s="573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6" t="s">
        <v>228</v>
      </c>
      <c r="C5" s="587"/>
      <c r="D5" s="587"/>
      <c r="E5" s="587"/>
      <c r="F5" s="587"/>
      <c r="G5" s="587"/>
      <c r="H5" s="587"/>
      <c r="I5" s="588"/>
    </row>
    <row r="6" spans="1:226" ht="2.4500000000000002" customHeight="1">
      <c r="A6" s="217"/>
      <c r="B6" s="589"/>
      <c r="C6" s="590"/>
      <c r="D6" s="590"/>
      <c r="E6" s="590"/>
      <c r="F6" s="590"/>
      <c r="G6" s="590"/>
      <c r="H6" s="590"/>
      <c r="I6" s="591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302311</v>
      </c>
      <c r="E9" s="96">
        <v>84</v>
      </c>
      <c r="F9" s="96">
        <v>50565</v>
      </c>
      <c r="G9" s="96">
        <v>149209</v>
      </c>
      <c r="H9" s="96">
        <v>67974</v>
      </c>
      <c r="I9" s="96">
        <v>34557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22316</v>
      </c>
      <c r="E10" s="99">
        <v>84</v>
      </c>
      <c r="F10" s="99">
        <v>3893</v>
      </c>
      <c r="G10" s="99">
        <v>10620</v>
      </c>
      <c r="H10" s="99">
        <v>5164</v>
      </c>
      <c r="I10" s="99">
        <v>2638</v>
      </c>
    </row>
    <row r="11" spans="1:226" s="101" customFormat="1" ht="18" customHeight="1">
      <c r="B11" s="94">
        <v>11</v>
      </c>
      <c r="C11" s="98" t="s">
        <v>54</v>
      </c>
      <c r="D11" s="99">
        <v>38593</v>
      </c>
      <c r="E11" s="99">
        <v>84</v>
      </c>
      <c r="F11" s="99">
        <v>6988</v>
      </c>
      <c r="G11" s="99">
        <v>18208</v>
      </c>
      <c r="H11" s="99">
        <v>8350</v>
      </c>
      <c r="I11" s="99">
        <v>5046</v>
      </c>
    </row>
    <row r="12" spans="1:226" s="101" customFormat="1" ht="18" customHeight="1">
      <c r="B12" s="94">
        <v>14</v>
      </c>
      <c r="C12" s="98" t="s">
        <v>55</v>
      </c>
      <c r="D12" s="99">
        <v>35614</v>
      </c>
      <c r="E12" s="99">
        <v>85</v>
      </c>
      <c r="F12" s="99">
        <v>5103</v>
      </c>
      <c r="G12" s="99">
        <v>18581</v>
      </c>
      <c r="H12" s="99">
        <v>8073</v>
      </c>
      <c r="I12" s="99">
        <v>3857</v>
      </c>
    </row>
    <row r="13" spans="1:226" s="101" customFormat="1" ht="18" customHeight="1">
      <c r="B13" s="94">
        <v>18</v>
      </c>
      <c r="C13" s="98" t="s">
        <v>56</v>
      </c>
      <c r="D13" s="99">
        <v>34773</v>
      </c>
      <c r="E13" s="99">
        <v>85</v>
      </c>
      <c r="F13" s="99">
        <v>5633</v>
      </c>
      <c r="G13" s="99">
        <v>16817</v>
      </c>
      <c r="H13" s="99">
        <v>8092</v>
      </c>
      <c r="I13" s="99">
        <v>4231</v>
      </c>
    </row>
    <row r="14" spans="1:226" s="101" customFormat="1" ht="18" customHeight="1">
      <c r="B14" s="94">
        <v>21</v>
      </c>
      <c r="C14" s="98" t="s">
        <v>57</v>
      </c>
      <c r="D14" s="99">
        <v>19711</v>
      </c>
      <c r="E14" s="99">
        <v>83</v>
      </c>
      <c r="F14" s="99">
        <v>3351</v>
      </c>
      <c r="G14" s="99">
        <v>9854</v>
      </c>
      <c r="H14" s="99">
        <v>4394</v>
      </c>
      <c r="I14" s="99">
        <v>2112</v>
      </c>
    </row>
    <row r="15" spans="1:226" s="101" customFormat="1" ht="18" customHeight="1">
      <c r="B15" s="94">
        <v>23</v>
      </c>
      <c r="C15" s="98" t="s">
        <v>58</v>
      </c>
      <c r="D15" s="99">
        <v>29459</v>
      </c>
      <c r="E15" s="99">
        <v>86</v>
      </c>
      <c r="F15" s="99">
        <v>3967</v>
      </c>
      <c r="G15" s="99">
        <v>14973</v>
      </c>
      <c r="H15" s="99">
        <v>7037</v>
      </c>
      <c r="I15" s="99">
        <v>3482</v>
      </c>
    </row>
    <row r="16" spans="1:226" s="101" customFormat="1" ht="18" customHeight="1">
      <c r="B16" s="94">
        <v>29</v>
      </c>
      <c r="C16" s="98" t="s">
        <v>59</v>
      </c>
      <c r="D16" s="99">
        <v>51662</v>
      </c>
      <c r="E16" s="99">
        <v>82</v>
      </c>
      <c r="F16" s="99">
        <v>9425</v>
      </c>
      <c r="G16" s="99">
        <v>25587</v>
      </c>
      <c r="H16" s="99">
        <v>11311</v>
      </c>
      <c r="I16" s="99">
        <v>5336</v>
      </c>
    </row>
    <row r="17" spans="1:428" s="101" customFormat="1" ht="18" customHeight="1">
      <c r="B17" s="94">
        <v>41</v>
      </c>
      <c r="C17" s="98" t="s">
        <v>60</v>
      </c>
      <c r="D17" s="99">
        <v>70183</v>
      </c>
      <c r="E17" s="99">
        <v>84</v>
      </c>
      <c r="F17" s="99">
        <v>12205</v>
      </c>
      <c r="G17" s="99">
        <v>34569</v>
      </c>
      <c r="H17" s="99">
        <v>15553</v>
      </c>
      <c r="I17" s="99">
        <v>7855</v>
      </c>
    </row>
    <row r="18" spans="1:428" s="102" customFormat="1" ht="18" customHeight="1">
      <c r="A18" s="8"/>
      <c r="B18" s="94"/>
      <c r="C18" s="95" t="s">
        <v>61</v>
      </c>
      <c r="D18" s="96">
        <v>51646</v>
      </c>
      <c r="E18" s="96">
        <v>73</v>
      </c>
      <c r="F18" s="96">
        <v>13958</v>
      </c>
      <c r="G18" s="96">
        <v>27965</v>
      </c>
      <c r="H18" s="96">
        <v>7038</v>
      </c>
      <c r="I18" s="96">
        <v>2685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8886</v>
      </c>
      <c r="E19" s="99">
        <v>72</v>
      </c>
      <c r="F19" s="99">
        <v>2350</v>
      </c>
      <c r="G19" s="99">
        <v>4796</v>
      </c>
      <c r="H19" s="99">
        <v>1271</v>
      </c>
      <c r="I19" s="99">
        <v>469</v>
      </c>
    </row>
    <row r="20" spans="1:428" s="101" customFormat="1" ht="18" customHeight="1">
      <c r="B20" s="94">
        <v>40</v>
      </c>
      <c r="C20" s="98" t="s">
        <v>63</v>
      </c>
      <c r="D20" s="99">
        <v>5933</v>
      </c>
      <c r="E20" s="99">
        <v>76</v>
      </c>
      <c r="F20" s="99">
        <v>1261</v>
      </c>
      <c r="G20" s="99">
        <v>3426</v>
      </c>
      <c r="H20" s="99">
        <v>904</v>
      </c>
      <c r="I20" s="99">
        <v>342</v>
      </c>
    </row>
    <row r="21" spans="1:428" s="101" customFormat="1" ht="18" customHeight="1">
      <c r="B21" s="94">
        <v>50</v>
      </c>
      <c r="C21" s="101" t="s">
        <v>64</v>
      </c>
      <c r="D21" s="103">
        <v>36827</v>
      </c>
      <c r="E21" s="103">
        <v>71</v>
      </c>
      <c r="F21" s="103">
        <v>10347</v>
      </c>
      <c r="G21" s="103">
        <v>19743</v>
      </c>
      <c r="H21" s="103">
        <v>4863</v>
      </c>
      <c r="I21" s="103">
        <v>1874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43112</v>
      </c>
      <c r="E22" s="96">
        <v>68</v>
      </c>
      <c r="F22" s="96">
        <v>16288</v>
      </c>
      <c r="G22" s="96">
        <v>19377</v>
      </c>
      <c r="H22" s="96">
        <v>5269</v>
      </c>
      <c r="I22" s="96">
        <v>2178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31308</v>
      </c>
      <c r="E23" s="96">
        <v>76</v>
      </c>
      <c r="F23" s="96">
        <v>7717</v>
      </c>
      <c r="G23" s="96">
        <v>15919</v>
      </c>
      <c r="H23" s="96">
        <v>5417</v>
      </c>
      <c r="I23" s="96">
        <v>2255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62484</v>
      </c>
      <c r="E24" s="96">
        <v>79</v>
      </c>
      <c r="F24" s="96">
        <v>15786</v>
      </c>
      <c r="G24" s="96">
        <v>27727</v>
      </c>
      <c r="H24" s="96">
        <v>11942</v>
      </c>
      <c r="I24" s="96">
        <v>7029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31835</v>
      </c>
      <c r="E25" s="99">
        <v>80</v>
      </c>
      <c r="F25" s="99">
        <v>8215</v>
      </c>
      <c r="G25" s="99">
        <v>13640</v>
      </c>
      <c r="H25" s="99">
        <v>6102</v>
      </c>
      <c r="I25" s="99">
        <v>3878</v>
      </c>
    </row>
    <row r="26" spans="1:428" s="101" customFormat="1" ht="18" customHeight="1">
      <c r="B26" s="94">
        <v>38</v>
      </c>
      <c r="C26" s="98" t="s">
        <v>68</v>
      </c>
      <c r="D26" s="99">
        <v>30649</v>
      </c>
      <c r="E26" s="99">
        <v>78</v>
      </c>
      <c r="F26" s="99">
        <v>7571</v>
      </c>
      <c r="G26" s="99">
        <v>14087</v>
      </c>
      <c r="H26" s="99">
        <v>5840</v>
      </c>
      <c r="I26" s="99">
        <v>3151</v>
      </c>
    </row>
    <row r="27" spans="1:428" s="101" customFormat="1" ht="18" customHeight="1">
      <c r="B27" s="94">
        <v>39</v>
      </c>
      <c r="C27" s="95" t="s">
        <v>69</v>
      </c>
      <c r="D27" s="96">
        <v>23952</v>
      </c>
      <c r="E27" s="96">
        <v>74</v>
      </c>
      <c r="F27" s="96">
        <v>6827</v>
      </c>
      <c r="G27" s="96">
        <v>11779</v>
      </c>
      <c r="H27" s="96">
        <v>3661</v>
      </c>
      <c r="I27" s="96">
        <v>1685</v>
      </c>
    </row>
    <row r="28" spans="1:428" s="97" customFormat="1" ht="18" customHeight="1">
      <c r="A28" s="8"/>
      <c r="B28" s="94"/>
      <c r="C28" s="95" t="s">
        <v>70</v>
      </c>
      <c r="D28" s="96">
        <v>102178</v>
      </c>
      <c r="E28" s="96">
        <v>77</v>
      </c>
      <c r="F28" s="96">
        <v>25332</v>
      </c>
      <c r="G28" s="96">
        <v>52306</v>
      </c>
      <c r="H28" s="96">
        <v>16360</v>
      </c>
      <c r="I28" s="96">
        <v>8180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6800</v>
      </c>
      <c r="E29" s="99">
        <v>79</v>
      </c>
      <c r="F29" s="99">
        <v>1411</v>
      </c>
      <c r="G29" s="99">
        <v>3482</v>
      </c>
      <c r="H29" s="99">
        <v>1269</v>
      </c>
      <c r="I29" s="99">
        <v>638</v>
      </c>
    </row>
    <row r="30" spans="1:428" s="101" customFormat="1" ht="18" customHeight="1">
      <c r="B30" s="94">
        <v>9</v>
      </c>
      <c r="C30" s="98" t="s">
        <v>72</v>
      </c>
      <c r="D30" s="99">
        <v>15336</v>
      </c>
      <c r="E30" s="99">
        <v>77</v>
      </c>
      <c r="F30" s="99">
        <v>3523</v>
      </c>
      <c r="G30" s="99">
        <v>8097</v>
      </c>
      <c r="H30" s="99">
        <v>2482</v>
      </c>
      <c r="I30" s="99">
        <v>1234</v>
      </c>
    </row>
    <row r="31" spans="1:428" s="101" customFormat="1" ht="18" customHeight="1">
      <c r="B31" s="94">
        <v>24</v>
      </c>
      <c r="C31" s="98" t="s">
        <v>73</v>
      </c>
      <c r="D31" s="99">
        <v>20233</v>
      </c>
      <c r="E31" s="99">
        <v>73</v>
      </c>
      <c r="F31" s="99">
        <v>5799</v>
      </c>
      <c r="G31" s="99">
        <v>10023</v>
      </c>
      <c r="H31" s="99">
        <v>2963</v>
      </c>
      <c r="I31" s="99">
        <v>1448</v>
      </c>
    </row>
    <row r="32" spans="1:428" s="101" customFormat="1" ht="18" customHeight="1">
      <c r="B32" s="94">
        <v>34</v>
      </c>
      <c r="C32" s="101" t="s">
        <v>74</v>
      </c>
      <c r="D32" s="103">
        <v>7286</v>
      </c>
      <c r="E32" s="103">
        <v>76</v>
      </c>
      <c r="F32" s="103">
        <v>1872</v>
      </c>
      <c r="G32" s="103">
        <v>3650</v>
      </c>
      <c r="H32" s="103">
        <v>1148</v>
      </c>
      <c r="I32" s="103">
        <v>616</v>
      </c>
    </row>
    <row r="33" spans="1:226" s="101" customFormat="1" ht="18" customHeight="1">
      <c r="B33" s="94">
        <v>37</v>
      </c>
      <c r="C33" s="101" t="s">
        <v>75</v>
      </c>
      <c r="D33" s="103">
        <v>13881</v>
      </c>
      <c r="E33" s="103">
        <v>76</v>
      </c>
      <c r="F33" s="103">
        <v>3414</v>
      </c>
      <c r="G33" s="103">
        <v>7139</v>
      </c>
      <c r="H33" s="103">
        <v>2147</v>
      </c>
      <c r="I33" s="103">
        <v>1181</v>
      </c>
    </row>
    <row r="34" spans="1:226" s="101" customFormat="1" ht="18" customHeight="1">
      <c r="B34" s="94">
        <v>40</v>
      </c>
      <c r="C34" s="98" t="s">
        <v>76</v>
      </c>
      <c r="D34" s="99">
        <v>6305</v>
      </c>
      <c r="E34" s="99">
        <v>80</v>
      </c>
      <c r="F34" s="99">
        <v>1116</v>
      </c>
      <c r="G34" s="99">
        <v>3363</v>
      </c>
      <c r="H34" s="99">
        <v>1259</v>
      </c>
      <c r="I34" s="99">
        <v>567</v>
      </c>
    </row>
    <row r="35" spans="1:226" s="101" customFormat="1" ht="18" customHeight="1">
      <c r="B35" s="94">
        <v>42</v>
      </c>
      <c r="C35" s="98" t="s">
        <v>77</v>
      </c>
      <c r="D35" s="99">
        <v>3686</v>
      </c>
      <c r="E35" s="99">
        <v>79</v>
      </c>
      <c r="F35" s="99">
        <v>735</v>
      </c>
      <c r="G35" s="99">
        <v>2001</v>
      </c>
      <c r="H35" s="99">
        <v>619</v>
      </c>
      <c r="I35" s="99">
        <v>331</v>
      </c>
    </row>
    <row r="36" spans="1:226" s="101" customFormat="1" ht="18" customHeight="1">
      <c r="B36" s="94">
        <v>47</v>
      </c>
      <c r="C36" s="98" t="s">
        <v>78</v>
      </c>
      <c r="D36" s="99">
        <v>21089</v>
      </c>
      <c r="E36" s="99">
        <v>74</v>
      </c>
      <c r="F36" s="99">
        <v>5599</v>
      </c>
      <c r="G36" s="99">
        <v>10826</v>
      </c>
      <c r="H36" s="99">
        <v>3150</v>
      </c>
      <c r="I36" s="99">
        <v>1514</v>
      </c>
    </row>
    <row r="37" spans="1:226" s="101" customFormat="1" ht="18" customHeight="1">
      <c r="B37" s="94">
        <v>49</v>
      </c>
      <c r="C37" s="98" t="s">
        <v>79</v>
      </c>
      <c r="D37" s="99">
        <v>7562</v>
      </c>
      <c r="E37" s="99">
        <v>77</v>
      </c>
      <c r="F37" s="99">
        <v>1863</v>
      </c>
      <c r="G37" s="99">
        <v>3725</v>
      </c>
      <c r="H37" s="99">
        <v>1323</v>
      </c>
      <c r="I37" s="99">
        <v>651</v>
      </c>
    </row>
    <row r="38" spans="1:226" s="97" customFormat="1" ht="18" customHeight="1">
      <c r="A38" s="8"/>
      <c r="B38" s="94"/>
      <c r="C38" s="95" t="s">
        <v>80</v>
      </c>
      <c r="D38" s="96">
        <v>73921</v>
      </c>
      <c r="E38" s="96">
        <v>81</v>
      </c>
      <c r="F38" s="96">
        <v>12736</v>
      </c>
      <c r="G38" s="96">
        <v>38518</v>
      </c>
      <c r="H38" s="96">
        <v>15580</v>
      </c>
      <c r="I38" s="96">
        <v>7087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14592</v>
      </c>
      <c r="E39" s="99">
        <v>83</v>
      </c>
      <c r="F39" s="99">
        <v>2334</v>
      </c>
      <c r="G39" s="99">
        <v>7469</v>
      </c>
      <c r="H39" s="99">
        <v>3218</v>
      </c>
      <c r="I39" s="99">
        <v>1571</v>
      </c>
    </row>
    <row r="40" spans="1:226" s="101" customFormat="1" ht="18" customHeight="1">
      <c r="B40" s="94">
        <v>13</v>
      </c>
      <c r="C40" s="98" t="s">
        <v>82</v>
      </c>
      <c r="D40" s="99">
        <v>19764</v>
      </c>
      <c r="E40" s="99">
        <v>83</v>
      </c>
      <c r="F40" s="99">
        <v>3212</v>
      </c>
      <c r="G40" s="99">
        <v>10218</v>
      </c>
      <c r="H40" s="99">
        <v>4351</v>
      </c>
      <c r="I40" s="99">
        <v>1983</v>
      </c>
    </row>
    <row r="41" spans="1:226" s="104" customFormat="1" ht="18" customHeight="1">
      <c r="B41" s="94">
        <v>16</v>
      </c>
      <c r="C41" s="101" t="s">
        <v>83</v>
      </c>
      <c r="D41" s="99">
        <v>8053</v>
      </c>
      <c r="E41" s="99">
        <v>82</v>
      </c>
      <c r="F41" s="99">
        <v>1287</v>
      </c>
      <c r="G41" s="99">
        <v>4359</v>
      </c>
      <c r="H41" s="99">
        <v>1686</v>
      </c>
      <c r="I41" s="99">
        <v>721</v>
      </c>
    </row>
    <row r="42" spans="1:226" s="101" customFormat="1" ht="18" customHeight="1">
      <c r="B42" s="94">
        <v>19</v>
      </c>
      <c r="C42" s="101" t="s">
        <v>84</v>
      </c>
      <c r="D42" s="103">
        <v>8200</v>
      </c>
      <c r="E42" s="103">
        <v>77</v>
      </c>
      <c r="F42" s="103">
        <v>1772</v>
      </c>
      <c r="G42" s="103">
        <v>4397</v>
      </c>
      <c r="H42" s="103">
        <v>1436</v>
      </c>
      <c r="I42" s="103">
        <v>595</v>
      </c>
    </row>
    <row r="43" spans="1:226" s="101" customFormat="1" ht="18" customHeight="1">
      <c r="B43" s="94">
        <v>45</v>
      </c>
      <c r="C43" s="98" t="s">
        <v>85</v>
      </c>
      <c r="D43" s="99">
        <v>23312</v>
      </c>
      <c r="E43" s="99">
        <v>81</v>
      </c>
      <c r="F43" s="99">
        <v>4131</v>
      </c>
      <c r="G43" s="99">
        <v>12075</v>
      </c>
      <c r="H43" s="99">
        <v>4889</v>
      </c>
      <c r="I43" s="99">
        <v>2217</v>
      </c>
    </row>
    <row r="44" spans="1:226" s="97" customFormat="1" ht="18" customHeight="1">
      <c r="A44" s="8"/>
      <c r="B44" s="94"/>
      <c r="C44" s="95" t="s">
        <v>86</v>
      </c>
      <c r="D44" s="96">
        <v>252945</v>
      </c>
      <c r="E44" s="96">
        <v>73</v>
      </c>
      <c r="F44" s="96">
        <v>65194</v>
      </c>
      <c r="G44" s="96">
        <v>133987</v>
      </c>
      <c r="H44" s="96">
        <v>38734</v>
      </c>
      <c r="I44" s="96">
        <v>15024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179891</v>
      </c>
      <c r="E45" s="103">
        <v>74</v>
      </c>
      <c r="F45" s="103">
        <v>46323</v>
      </c>
      <c r="G45" s="103">
        <v>95490</v>
      </c>
      <c r="H45" s="103">
        <v>27480</v>
      </c>
      <c r="I45" s="103">
        <v>10592</v>
      </c>
    </row>
    <row r="46" spans="1:226" s="101" customFormat="1" ht="18" customHeight="1">
      <c r="B46" s="94">
        <v>17</v>
      </c>
      <c r="C46" s="101" t="s">
        <v>207</v>
      </c>
      <c r="D46" s="103">
        <v>27265</v>
      </c>
      <c r="E46" s="103">
        <v>73</v>
      </c>
      <c r="F46" s="103">
        <v>7320</v>
      </c>
      <c r="G46" s="103">
        <v>14242</v>
      </c>
      <c r="H46" s="103">
        <v>4003</v>
      </c>
      <c r="I46" s="103">
        <v>1700</v>
      </c>
    </row>
    <row r="47" spans="1:226" s="104" customFormat="1" ht="18" customHeight="1">
      <c r="B47" s="94">
        <v>25</v>
      </c>
      <c r="C47" s="101" t="s">
        <v>204</v>
      </c>
      <c r="D47" s="99">
        <v>15498</v>
      </c>
      <c r="E47" s="99">
        <v>73</v>
      </c>
      <c r="F47" s="99">
        <v>4284</v>
      </c>
      <c r="G47" s="99">
        <v>8004</v>
      </c>
      <c r="H47" s="99">
        <v>2324</v>
      </c>
      <c r="I47" s="99">
        <v>886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30291</v>
      </c>
      <c r="E48" s="103">
        <v>75</v>
      </c>
      <c r="F48" s="103">
        <v>7267</v>
      </c>
      <c r="G48" s="103">
        <v>16251</v>
      </c>
      <c r="H48" s="103">
        <v>4927</v>
      </c>
      <c r="I48" s="103">
        <v>1846</v>
      </c>
    </row>
    <row r="49" spans="1:226" s="97" customFormat="1" ht="18" customHeight="1">
      <c r="A49" s="8"/>
      <c r="B49" s="94"/>
      <c r="C49" s="95" t="s">
        <v>89</v>
      </c>
      <c r="D49" s="96">
        <v>176468</v>
      </c>
      <c r="E49" s="96">
        <v>75</v>
      </c>
      <c r="F49" s="96">
        <v>40755</v>
      </c>
      <c r="G49" s="96">
        <v>94386</v>
      </c>
      <c r="H49" s="96">
        <v>29305</v>
      </c>
      <c r="I49" s="96">
        <v>12022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60504</v>
      </c>
      <c r="E50" s="103">
        <v>77</v>
      </c>
      <c r="F50" s="103">
        <v>12610</v>
      </c>
      <c r="G50" s="103">
        <v>31582</v>
      </c>
      <c r="H50" s="103">
        <v>11344</v>
      </c>
      <c r="I50" s="103">
        <v>4968</v>
      </c>
    </row>
    <row r="51" spans="1:226" s="101" customFormat="1" ht="18" customHeight="1">
      <c r="B51" s="94">
        <v>12</v>
      </c>
      <c r="C51" s="101" t="s">
        <v>206</v>
      </c>
      <c r="D51" s="103">
        <v>23503</v>
      </c>
      <c r="E51" s="103">
        <v>73</v>
      </c>
      <c r="F51" s="103">
        <v>5761</v>
      </c>
      <c r="G51" s="103">
        <v>12966</v>
      </c>
      <c r="H51" s="103">
        <v>3446</v>
      </c>
      <c r="I51" s="103">
        <v>1330</v>
      </c>
    </row>
    <row r="52" spans="1:226" s="101" customFormat="1" ht="18" customHeight="1">
      <c r="B52" s="94">
        <v>46</v>
      </c>
      <c r="C52" s="101" t="s">
        <v>90</v>
      </c>
      <c r="D52" s="103">
        <v>92461</v>
      </c>
      <c r="E52" s="103">
        <v>74</v>
      </c>
      <c r="F52" s="103">
        <v>22384</v>
      </c>
      <c r="G52" s="103">
        <v>49838</v>
      </c>
      <c r="H52" s="103">
        <v>14515</v>
      </c>
      <c r="I52" s="103">
        <v>5724</v>
      </c>
    </row>
    <row r="53" spans="1:226" s="97" customFormat="1" ht="18" customHeight="1">
      <c r="A53" s="8"/>
      <c r="B53" s="94"/>
      <c r="C53" s="95" t="s">
        <v>91</v>
      </c>
      <c r="D53" s="96">
        <v>44230</v>
      </c>
      <c r="E53" s="96">
        <v>82</v>
      </c>
      <c r="F53" s="96">
        <v>8118</v>
      </c>
      <c r="G53" s="96">
        <v>22049</v>
      </c>
      <c r="H53" s="96">
        <v>9353</v>
      </c>
      <c r="I53" s="96">
        <v>4710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25898</v>
      </c>
      <c r="E54" s="103">
        <v>83</v>
      </c>
      <c r="F54" s="103">
        <v>4841</v>
      </c>
      <c r="G54" s="103">
        <v>12439</v>
      </c>
      <c r="H54" s="103">
        <v>5742</v>
      </c>
      <c r="I54" s="103">
        <v>2876</v>
      </c>
    </row>
    <row r="55" spans="1:226" s="101" customFormat="1" ht="18" customHeight="1">
      <c r="B55" s="94">
        <v>10</v>
      </c>
      <c r="C55" s="98" t="s">
        <v>93</v>
      </c>
      <c r="D55" s="99">
        <v>18332</v>
      </c>
      <c r="E55" s="99">
        <v>81</v>
      </c>
      <c r="F55" s="99">
        <v>3277</v>
      </c>
      <c r="G55" s="99">
        <v>9610</v>
      </c>
      <c r="H55" s="99">
        <v>3611</v>
      </c>
      <c r="I55" s="99">
        <v>1834</v>
      </c>
    </row>
    <row r="56" spans="1:226" s="97" customFormat="1" ht="18" customHeight="1">
      <c r="A56" s="8"/>
      <c r="B56" s="94"/>
      <c r="C56" s="95" t="s">
        <v>94</v>
      </c>
      <c r="D56" s="96">
        <v>120771</v>
      </c>
      <c r="E56" s="96">
        <v>70</v>
      </c>
      <c r="F56" s="96">
        <v>37230</v>
      </c>
      <c r="G56" s="96">
        <v>57658</v>
      </c>
      <c r="H56" s="96">
        <v>18038</v>
      </c>
      <c r="I56" s="96">
        <v>7845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48384</v>
      </c>
      <c r="E57" s="103">
        <v>70</v>
      </c>
      <c r="F57" s="103">
        <v>15358</v>
      </c>
      <c r="G57" s="103">
        <v>23218</v>
      </c>
      <c r="H57" s="103">
        <v>6843</v>
      </c>
      <c r="I57" s="103">
        <v>2965</v>
      </c>
    </row>
    <row r="58" spans="1:226" s="101" customFormat="1" ht="18" customHeight="1">
      <c r="B58" s="94">
        <v>27</v>
      </c>
      <c r="C58" s="101" t="s">
        <v>95</v>
      </c>
      <c r="D58" s="103">
        <v>16605</v>
      </c>
      <c r="E58" s="103">
        <v>68</v>
      </c>
      <c r="F58" s="103">
        <v>6219</v>
      </c>
      <c r="G58" s="103">
        <v>7398</v>
      </c>
      <c r="H58" s="103">
        <v>2099</v>
      </c>
      <c r="I58" s="103">
        <v>889</v>
      </c>
    </row>
    <row r="59" spans="1:226" s="101" customFormat="1" ht="18" customHeight="1">
      <c r="B59" s="94">
        <v>32</v>
      </c>
      <c r="C59" s="101" t="s">
        <v>205</v>
      </c>
      <c r="D59" s="103">
        <v>15269</v>
      </c>
      <c r="E59" s="103">
        <v>67</v>
      </c>
      <c r="F59" s="103">
        <v>5254</v>
      </c>
      <c r="G59" s="103">
        <v>7163</v>
      </c>
      <c r="H59" s="103">
        <v>2052</v>
      </c>
      <c r="I59" s="103">
        <v>800</v>
      </c>
    </row>
    <row r="60" spans="1:226" s="101" customFormat="1" ht="18" customHeight="1">
      <c r="B60" s="94">
        <v>36</v>
      </c>
      <c r="C60" s="106" t="s">
        <v>96</v>
      </c>
      <c r="D60" s="103">
        <v>40513</v>
      </c>
      <c r="E60" s="103">
        <v>75</v>
      </c>
      <c r="F60" s="103">
        <v>10399</v>
      </c>
      <c r="G60" s="103">
        <v>19879</v>
      </c>
      <c r="H60" s="103">
        <v>7044</v>
      </c>
      <c r="I60" s="103">
        <v>3191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200124</v>
      </c>
      <c r="E61" s="96">
        <v>75</v>
      </c>
      <c r="F61" s="96">
        <v>48767</v>
      </c>
      <c r="G61" s="96">
        <v>103550</v>
      </c>
      <c r="H61" s="96">
        <v>33411</v>
      </c>
      <c r="I61" s="96">
        <v>14393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47651</v>
      </c>
      <c r="E62" s="96">
        <v>85</v>
      </c>
      <c r="F62" s="96">
        <v>7549</v>
      </c>
      <c r="G62" s="96">
        <v>22783</v>
      </c>
      <c r="H62" s="96">
        <v>11164</v>
      </c>
      <c r="I62" s="96">
        <v>6154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23480</v>
      </c>
      <c r="E63" s="96">
        <v>76</v>
      </c>
      <c r="F63" s="96">
        <v>5335</v>
      </c>
      <c r="G63" s="96">
        <v>12646</v>
      </c>
      <c r="H63" s="96">
        <v>3744</v>
      </c>
      <c r="I63" s="96">
        <v>1755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88414</v>
      </c>
      <c r="E64" s="96">
        <v>72</v>
      </c>
      <c r="F64" s="96">
        <v>25445</v>
      </c>
      <c r="G64" s="96">
        <v>46484</v>
      </c>
      <c r="H64" s="96">
        <v>11633</v>
      </c>
      <c r="I64" s="96">
        <v>4852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13269</v>
      </c>
      <c r="E65" s="99">
        <v>72</v>
      </c>
      <c r="F65" s="99">
        <v>3681</v>
      </c>
      <c r="G65" s="99">
        <v>7136</v>
      </c>
      <c r="H65" s="99">
        <v>1702</v>
      </c>
      <c r="I65" s="99">
        <v>750</v>
      </c>
    </row>
    <row r="66" spans="1:226" s="101" customFormat="1" ht="18" customHeight="1">
      <c r="B66" s="94">
        <v>20</v>
      </c>
      <c r="C66" s="101" t="s">
        <v>202</v>
      </c>
      <c r="D66" s="99">
        <v>28201</v>
      </c>
      <c r="E66" s="99">
        <v>74</v>
      </c>
      <c r="F66" s="99">
        <v>6844</v>
      </c>
      <c r="G66" s="99">
        <v>15654</v>
      </c>
      <c r="H66" s="99">
        <v>4108</v>
      </c>
      <c r="I66" s="99">
        <v>1595</v>
      </c>
    </row>
    <row r="67" spans="1:226" s="101" customFormat="1" ht="18" customHeight="1">
      <c r="B67" s="94">
        <v>48</v>
      </c>
      <c r="C67" s="101" t="s">
        <v>201</v>
      </c>
      <c r="D67" s="99">
        <v>46944</v>
      </c>
      <c r="E67" s="99">
        <v>70</v>
      </c>
      <c r="F67" s="99">
        <v>14920</v>
      </c>
      <c r="G67" s="99">
        <v>23694</v>
      </c>
      <c r="H67" s="99">
        <v>5823</v>
      </c>
      <c r="I67" s="99">
        <v>2507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12685</v>
      </c>
      <c r="E68" s="96">
        <v>73</v>
      </c>
      <c r="F68" s="96">
        <v>3401</v>
      </c>
      <c r="G68" s="96">
        <v>6715</v>
      </c>
      <c r="H68" s="96">
        <v>1816</v>
      </c>
      <c r="I68" s="96">
        <v>753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2029</v>
      </c>
      <c r="E69" s="99">
        <v>89</v>
      </c>
      <c r="F69" s="99">
        <v>340</v>
      </c>
      <c r="G69" s="99">
        <v>880</v>
      </c>
      <c r="H69" s="99">
        <v>449</v>
      </c>
      <c r="I69" s="99">
        <v>360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1871</v>
      </c>
      <c r="E70" s="99">
        <v>94</v>
      </c>
      <c r="F70" s="99">
        <v>297</v>
      </c>
      <c r="G70" s="99">
        <v>669</v>
      </c>
      <c r="H70" s="99">
        <v>458</v>
      </c>
      <c r="I70" s="99">
        <v>447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1661580</v>
      </c>
      <c r="E71" s="265">
        <v>76.760000000000005</v>
      </c>
      <c r="F71" s="264">
        <v>391640</v>
      </c>
      <c r="G71" s="264">
        <v>844607</v>
      </c>
      <c r="H71" s="264">
        <v>291346</v>
      </c>
      <c r="I71" s="264">
        <v>133971</v>
      </c>
      <c r="M71" s="211"/>
      <c r="N71" s="211"/>
      <c r="O71" s="211"/>
    </row>
    <row r="72" spans="1:226" ht="18" customHeight="1">
      <c r="B72" s="107"/>
      <c r="D72" s="523"/>
      <c r="E72" s="524"/>
      <c r="F72" s="523"/>
      <c r="G72" s="523"/>
      <c r="H72" s="523"/>
      <c r="I72" s="523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4" t="s">
        <v>210</v>
      </c>
      <c r="D74" s="440" t="s">
        <v>4</v>
      </c>
      <c r="E74" s="439" t="s">
        <v>3</v>
      </c>
      <c r="F74" s="438" t="s">
        <v>181</v>
      </c>
      <c r="G74" s="217"/>
      <c r="I74" s="108"/>
    </row>
    <row r="75" spans="1:226" ht="18" customHeight="1">
      <c r="B75" s="218"/>
      <c r="C75" s="584"/>
      <c r="D75" s="441">
        <v>1167284</v>
      </c>
      <c r="E75" s="442">
        <v>494296</v>
      </c>
      <c r="F75" s="267">
        <f>D75+E75</f>
        <v>1661580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7"/>
      <c r="G77" s="347"/>
      <c r="H77" s="347"/>
      <c r="I77" s="347"/>
    </row>
    <row r="78" spans="1:226">
      <c r="C78" s="585"/>
      <c r="D78" s="585"/>
      <c r="E78" s="585"/>
      <c r="F78" s="212"/>
      <c r="G78" s="212"/>
      <c r="H78" s="212"/>
    </row>
    <row r="79" spans="1:226">
      <c r="B79" s="402"/>
      <c r="C79" s="348"/>
      <c r="D79" s="423"/>
      <c r="E79" s="423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topLeftCell="A26" zoomScale="85" zoomScaleNormal="85" workbookViewId="0">
      <selection activeCell="AD30" sqref="AD30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4"/>
    <col min="20" max="16384" width="11.5703125" style="26"/>
  </cols>
  <sheetData>
    <row r="1" spans="2:20" ht="51.75" customHeight="1">
      <c r="B1" s="346" t="s">
        <v>219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O1" s="302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4"/>
      <c r="S2" s="334"/>
      <c r="T2" s="334"/>
    </row>
    <row r="3" spans="2:20" ht="15.95" customHeight="1">
      <c r="B3" s="317" t="s">
        <v>190</v>
      </c>
      <c r="C3" s="317"/>
      <c r="D3" s="318"/>
      <c r="E3" s="319" t="s">
        <v>191</v>
      </c>
      <c r="F3" s="338"/>
      <c r="G3" s="479" t="s">
        <v>183</v>
      </c>
      <c r="H3" s="478"/>
      <c r="I3" s="480" t="s">
        <v>184</v>
      </c>
      <c r="K3" s="342"/>
      <c r="R3" s="334"/>
      <c r="S3" s="334"/>
      <c r="T3" s="334"/>
    </row>
    <row r="4" spans="2:20" ht="18.95" customHeight="1">
      <c r="B4" s="290" t="s">
        <v>185</v>
      </c>
      <c r="C4" s="28"/>
      <c r="D4" s="30"/>
      <c r="E4" s="300">
        <v>9527484</v>
      </c>
      <c r="F4" s="341"/>
      <c r="G4" s="472">
        <v>4735178</v>
      </c>
      <c r="H4" s="341"/>
      <c r="I4" s="475">
        <v>4792265</v>
      </c>
      <c r="J4" s="31"/>
      <c r="K4" s="343"/>
      <c r="L4" s="331">
        <f>H4/E4</f>
        <v>0</v>
      </c>
      <c r="M4" s="325"/>
      <c r="N4" s="325"/>
      <c r="O4" s="332"/>
      <c r="P4" s="325"/>
      <c r="Q4" s="325"/>
      <c r="R4" s="335"/>
      <c r="S4" s="335"/>
      <c r="T4" s="336"/>
    </row>
    <row r="5" spans="2:20" ht="18.95" customHeight="1">
      <c r="B5" s="26" t="s">
        <v>152</v>
      </c>
      <c r="C5" s="28"/>
      <c r="D5" s="30"/>
      <c r="E5" s="30">
        <v>10535869</v>
      </c>
      <c r="F5" s="339"/>
      <c r="G5" s="473">
        <v>5565586</v>
      </c>
      <c r="H5" s="339"/>
      <c r="I5" s="476">
        <v>4970241</v>
      </c>
      <c r="J5" s="31"/>
      <c r="K5" s="344"/>
      <c r="L5" s="194"/>
      <c r="M5" s="194"/>
      <c r="N5" s="194"/>
      <c r="O5" s="195"/>
      <c r="P5" s="194"/>
      <c r="Q5" s="194"/>
      <c r="R5" s="335"/>
      <c r="S5" s="335"/>
      <c r="T5" s="336"/>
    </row>
    <row r="6" spans="2:20" ht="18.95" customHeight="1">
      <c r="B6" s="26" t="s">
        <v>186</v>
      </c>
      <c r="C6" s="28"/>
      <c r="D6" s="30"/>
      <c r="E6" s="301">
        <v>1.1100000000000001</v>
      </c>
      <c r="F6" s="339"/>
      <c r="G6" s="474">
        <v>1.18</v>
      </c>
      <c r="H6" s="340"/>
      <c r="I6" s="477">
        <v>1.04</v>
      </c>
      <c r="J6" s="31"/>
      <c r="K6" s="344"/>
      <c r="L6" s="194"/>
      <c r="M6" s="194"/>
      <c r="N6" s="194"/>
      <c r="O6" s="195"/>
      <c r="P6" s="194"/>
      <c r="Q6" s="194"/>
      <c r="R6" s="335"/>
      <c r="S6" s="335"/>
      <c r="T6" s="335"/>
    </row>
    <row r="7" spans="2:20" ht="7.5" customHeight="1">
      <c r="B7" s="529"/>
      <c r="C7" s="529"/>
      <c r="F7" s="29"/>
      <c r="H7" s="29"/>
      <c r="K7" s="342"/>
      <c r="R7" s="334"/>
      <c r="S7" s="334"/>
      <c r="T7" s="334"/>
    </row>
    <row r="8" spans="2:20" ht="7.5" customHeight="1">
      <c r="B8" s="29"/>
      <c r="C8" s="29"/>
      <c r="F8" s="29"/>
      <c r="H8" s="29"/>
      <c r="K8" s="342"/>
      <c r="R8" s="334"/>
      <c r="S8" s="334"/>
      <c r="T8" s="334"/>
    </row>
    <row r="9" spans="2:20" ht="7.5" customHeight="1">
      <c r="B9" s="29"/>
      <c r="C9" s="29"/>
      <c r="F9" s="29"/>
      <c r="H9" s="29"/>
      <c r="R9" s="334"/>
      <c r="S9" s="334"/>
      <c r="T9" s="334"/>
    </row>
    <row r="10" spans="2:20" ht="7.5" customHeight="1">
      <c r="B10" s="29"/>
      <c r="C10" s="29"/>
      <c r="F10" s="29"/>
      <c r="H10" s="29"/>
      <c r="R10" s="334"/>
      <c r="S10" s="334"/>
      <c r="T10" s="334"/>
    </row>
    <row r="11" spans="2:20" ht="7.5" customHeight="1">
      <c r="B11" s="29"/>
      <c r="C11" s="29"/>
      <c r="F11" s="29"/>
      <c r="H11" s="29"/>
      <c r="R11" s="334"/>
      <c r="S11" s="334"/>
      <c r="T11" s="334"/>
    </row>
    <row r="12" spans="2:20" ht="7.5" customHeight="1">
      <c r="B12" s="29"/>
      <c r="C12" s="29"/>
      <c r="F12" s="29"/>
      <c r="H12" s="29"/>
      <c r="R12" s="334"/>
      <c r="S12" s="334"/>
      <c r="T12" s="334"/>
    </row>
    <row r="13" spans="2:20" ht="7.5" customHeight="1">
      <c r="B13" s="29"/>
      <c r="C13" s="29"/>
      <c r="F13" s="29"/>
      <c r="H13" s="29"/>
      <c r="R13" s="334"/>
      <c r="S13" s="334"/>
      <c r="T13" s="334"/>
    </row>
    <row r="14" spans="2:20" ht="7.5" customHeight="1">
      <c r="B14" s="29"/>
      <c r="C14" s="29"/>
      <c r="F14" s="29"/>
      <c r="H14" s="29"/>
      <c r="R14" s="334"/>
      <c r="S14" s="334"/>
      <c r="T14" s="334"/>
    </row>
    <row r="15" spans="2:20" ht="7.5" customHeight="1">
      <c r="B15" s="29"/>
      <c r="C15" s="29"/>
      <c r="F15" s="29"/>
      <c r="H15" s="29"/>
      <c r="R15" s="334"/>
      <c r="S15" s="334"/>
      <c r="T15" s="334"/>
    </row>
    <row r="16" spans="2:20" ht="7.5" customHeight="1">
      <c r="B16" s="29"/>
      <c r="C16" s="29"/>
      <c r="F16" s="29"/>
      <c r="H16" s="29"/>
      <c r="R16" s="334"/>
      <c r="S16" s="334"/>
      <c r="T16" s="334"/>
    </row>
    <row r="17" spans="1:20" s="303" customFormat="1" ht="15.95" customHeight="1">
      <c r="B17" s="321" t="s">
        <v>192</v>
      </c>
      <c r="C17" s="317"/>
      <c r="D17" s="318"/>
      <c r="E17" s="319" t="s">
        <v>191</v>
      </c>
      <c r="F17" s="320"/>
      <c r="G17" s="479" t="s">
        <v>183</v>
      </c>
      <c r="H17" s="478"/>
      <c r="I17" s="480" t="s">
        <v>184</v>
      </c>
      <c r="L17" s="309"/>
      <c r="M17" s="309"/>
      <c r="N17" s="309"/>
      <c r="O17" s="310"/>
      <c r="P17" s="309"/>
      <c r="Q17" s="309"/>
      <c r="R17" s="337"/>
      <c r="S17" s="337"/>
      <c r="T17" s="337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4"/>
      <c r="S18" s="334"/>
      <c r="T18" s="334"/>
    </row>
    <row r="19" spans="1:20" ht="20.100000000000001" customHeight="1">
      <c r="B19" s="26" t="s">
        <v>49</v>
      </c>
      <c r="C19" s="28"/>
      <c r="D19" s="30"/>
      <c r="E19" s="30">
        <v>6642253</v>
      </c>
      <c r="F19" s="29"/>
      <c r="G19" s="473">
        <v>2744083</v>
      </c>
      <c r="H19" s="29"/>
      <c r="I19" s="476">
        <v>3898152</v>
      </c>
      <c r="K19" s="34"/>
      <c r="R19" s="334"/>
      <c r="S19" s="334"/>
      <c r="T19" s="334"/>
    </row>
    <row r="20" spans="1:20" ht="20.100000000000001" customHeight="1">
      <c r="B20" s="26" t="s">
        <v>50</v>
      </c>
      <c r="C20" s="28"/>
      <c r="D20" s="30"/>
      <c r="E20" s="30">
        <v>1464289</v>
      </c>
      <c r="F20" s="29"/>
      <c r="G20" s="473">
        <v>1400003</v>
      </c>
      <c r="H20" s="29"/>
      <c r="I20" s="476">
        <v>64279</v>
      </c>
      <c r="K20" s="34"/>
      <c r="R20" s="334"/>
      <c r="S20" s="334"/>
      <c r="T20" s="334"/>
    </row>
    <row r="21" spans="1:20" ht="20.100000000000001" customHeight="1">
      <c r="B21" s="26" t="s">
        <v>48</v>
      </c>
      <c r="E21" s="30">
        <v>1056767</v>
      </c>
      <c r="F21" s="30"/>
      <c r="G21" s="473">
        <v>409683</v>
      </c>
      <c r="I21" s="476">
        <v>647084</v>
      </c>
      <c r="K21" s="34"/>
    </row>
    <row r="22" spans="1:20" ht="20.100000000000001" customHeight="1">
      <c r="B22" s="26" t="s">
        <v>104</v>
      </c>
      <c r="C22" s="28"/>
      <c r="D22" s="30"/>
      <c r="E22" s="30">
        <v>317696</v>
      </c>
      <c r="F22" s="29"/>
      <c r="G22" s="473">
        <v>151489</v>
      </c>
      <c r="H22" s="29"/>
      <c r="I22" s="476">
        <v>166191</v>
      </c>
      <c r="K22" s="34"/>
    </row>
    <row r="23" spans="1:20" ht="20.100000000000001" customHeight="1">
      <c r="B23" s="26" t="s">
        <v>105</v>
      </c>
      <c r="C23" s="28"/>
      <c r="D23" s="30"/>
      <c r="E23" s="30">
        <v>46479</v>
      </c>
      <c r="F23" s="29"/>
      <c r="G23" s="473">
        <v>29920</v>
      </c>
      <c r="H23" s="29"/>
      <c r="I23" s="476">
        <v>16559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3" customFormat="1" ht="24" hidden="1" customHeight="1">
      <c r="B25" s="304" t="s">
        <v>45</v>
      </c>
      <c r="C25" s="305"/>
      <c r="D25" s="305"/>
      <c r="E25" s="305">
        <f>SUM(E19:E24)</f>
        <v>9527484</v>
      </c>
      <c r="F25" s="308"/>
      <c r="G25" s="305">
        <f>SUM(G19:G24)</f>
        <v>4735178</v>
      </c>
      <c r="H25" s="305">
        <f>SUM(H19:H24)</f>
        <v>0</v>
      </c>
      <c r="I25" s="305">
        <f>SUM(I19:I24)</f>
        <v>4792265</v>
      </c>
      <c r="K25" s="306"/>
      <c r="S25" s="327"/>
    </row>
    <row r="26" spans="1:20" ht="9.9499999999999993" customHeight="1">
      <c r="B26" s="529"/>
      <c r="C26" s="529"/>
      <c r="F26" s="29"/>
      <c r="H26" s="29"/>
    </row>
    <row r="27" spans="1:20" ht="50.1" customHeight="1">
      <c r="B27" s="529"/>
      <c r="C27" s="529"/>
      <c r="D27" s="26" t="s">
        <v>124</v>
      </c>
      <c r="E27" s="30"/>
      <c r="F27" s="30"/>
      <c r="G27" s="30"/>
      <c r="H27" s="30"/>
      <c r="I27" s="30"/>
    </row>
    <row r="28" spans="1:20" s="303" customFormat="1" ht="18.75" customHeight="1">
      <c r="C28" s="308"/>
      <c r="D28" s="308"/>
      <c r="E28" s="308"/>
      <c r="F28" s="307"/>
      <c r="G28" s="308"/>
      <c r="H28" s="307"/>
      <c r="I28" s="308"/>
      <c r="L28" s="309"/>
      <c r="M28" s="309"/>
      <c r="N28" s="309"/>
      <c r="O28" s="310"/>
      <c r="P28" s="309"/>
      <c r="Q28" s="309"/>
      <c r="R28" s="309"/>
      <c r="S28" s="326"/>
      <c r="T28" s="309"/>
    </row>
    <row r="29" spans="1:20">
      <c r="D29" s="31"/>
    </row>
    <row r="30" spans="1:20" s="118" customFormat="1" ht="15.95" customHeight="1">
      <c r="A30" s="213"/>
      <c r="B30" s="321" t="s">
        <v>187</v>
      </c>
      <c r="C30" s="317"/>
      <c r="D30" s="322"/>
      <c r="E30" s="319" t="s">
        <v>191</v>
      </c>
      <c r="F30" s="320"/>
      <c r="G30" s="479" t="s">
        <v>183</v>
      </c>
      <c r="H30" s="478"/>
      <c r="I30" s="480" t="s">
        <v>184</v>
      </c>
      <c r="L30" s="114"/>
      <c r="M30" s="445"/>
      <c r="N30" s="445"/>
      <c r="O30" s="114"/>
      <c r="S30" s="328"/>
    </row>
    <row r="31" spans="1:20" s="124" customFormat="1" ht="24.95" customHeight="1">
      <c r="C31" s="315" t="s">
        <v>52</v>
      </c>
      <c r="D31"/>
      <c r="E31" s="311">
        <v>1578772</v>
      </c>
      <c r="F31" s="311"/>
      <c r="G31" s="481">
        <v>777973</v>
      </c>
      <c r="H31" s="311"/>
      <c r="I31" s="482">
        <v>800798</v>
      </c>
      <c r="K31" s="323"/>
      <c r="L31" s="446"/>
      <c r="M31" s="125"/>
      <c r="N31" s="447"/>
      <c r="O31" s="123"/>
      <c r="S31" s="328"/>
    </row>
    <row r="32" spans="1:20" s="124" customFormat="1" ht="24.95" customHeight="1">
      <c r="C32" s="314" t="s">
        <v>61</v>
      </c>
      <c r="D32"/>
      <c r="E32" s="311">
        <v>292347</v>
      </c>
      <c r="F32" s="311"/>
      <c r="G32" s="481">
        <v>143160</v>
      </c>
      <c r="H32" s="311"/>
      <c r="I32" s="482">
        <v>149187</v>
      </c>
      <c r="L32" s="446"/>
      <c r="M32" s="123"/>
      <c r="N32" s="446"/>
      <c r="O32" s="123"/>
      <c r="S32" s="328"/>
    </row>
    <row r="33" spans="3:19" s="124" customFormat="1" ht="24.95" customHeight="1">
      <c r="C33" s="314" t="s">
        <v>65</v>
      </c>
      <c r="D33"/>
      <c r="E33" s="311">
        <v>274452</v>
      </c>
      <c r="F33" s="311"/>
      <c r="G33" s="481">
        <v>132184</v>
      </c>
      <c r="H33" s="311"/>
      <c r="I33" s="482">
        <v>142262</v>
      </c>
      <c r="L33" s="447"/>
      <c r="M33" s="125"/>
      <c r="N33" s="447"/>
      <c r="O33" s="123"/>
      <c r="S33" s="329">
        <v>1467756</v>
      </c>
    </row>
    <row r="34" spans="3:19" s="124" customFormat="1" ht="24.95" customHeight="1">
      <c r="C34" s="314" t="s">
        <v>203</v>
      </c>
      <c r="D34"/>
      <c r="E34" s="311">
        <v>193075</v>
      </c>
      <c r="F34" s="311"/>
      <c r="G34" s="481">
        <v>99364</v>
      </c>
      <c r="H34" s="311"/>
      <c r="I34" s="482">
        <v>93711</v>
      </c>
      <c r="L34" s="446"/>
      <c r="M34" s="123"/>
      <c r="N34" s="446"/>
      <c r="O34" s="123"/>
      <c r="S34" s="329">
        <v>280326</v>
      </c>
    </row>
    <row r="35" spans="3:19" s="124" customFormat="1" ht="24.95" customHeight="1">
      <c r="C35" s="314" t="s">
        <v>66</v>
      </c>
      <c r="D35"/>
      <c r="E35" s="311">
        <v>356485</v>
      </c>
      <c r="F35" s="311"/>
      <c r="G35" s="481">
        <v>173710</v>
      </c>
      <c r="H35" s="311"/>
      <c r="I35" s="482">
        <v>182773</v>
      </c>
      <c r="L35" s="447"/>
      <c r="M35" s="125"/>
      <c r="N35" s="447"/>
      <c r="O35" s="123"/>
      <c r="S35" s="329">
        <v>270289</v>
      </c>
    </row>
    <row r="36" spans="3:19" s="124" customFormat="1" ht="24.95" customHeight="1">
      <c r="C36" s="314" t="s">
        <v>69</v>
      </c>
      <c r="D36"/>
      <c r="E36" s="311">
        <v>136078</v>
      </c>
      <c r="F36" s="311"/>
      <c r="G36" s="481">
        <v>65902</v>
      </c>
      <c r="H36" s="311"/>
      <c r="I36" s="482">
        <v>70175</v>
      </c>
      <c r="K36" s="126"/>
      <c r="L36" s="447"/>
      <c r="M36" s="123"/>
      <c r="N36" s="446"/>
      <c r="O36" s="123"/>
      <c r="S36" s="329">
        <v>178292</v>
      </c>
    </row>
    <row r="37" spans="3:19" s="124" customFormat="1" ht="24.95" customHeight="1">
      <c r="C37" s="314" t="s">
        <v>70</v>
      </c>
      <c r="D37"/>
      <c r="E37" s="311">
        <v>587185</v>
      </c>
      <c r="F37" s="311"/>
      <c r="G37" s="481">
        <v>275600</v>
      </c>
      <c r="H37" s="311"/>
      <c r="I37" s="482">
        <v>311585</v>
      </c>
      <c r="K37" s="126"/>
      <c r="L37" s="447"/>
      <c r="M37" s="123"/>
      <c r="N37" s="446"/>
      <c r="O37" s="123"/>
      <c r="S37" s="329">
        <v>322017</v>
      </c>
    </row>
    <row r="38" spans="3:19" s="126" customFormat="1" ht="24.95" customHeight="1">
      <c r="C38" s="314" t="s">
        <v>80</v>
      </c>
      <c r="D38"/>
      <c r="E38" s="311">
        <v>388116</v>
      </c>
      <c r="F38" s="311"/>
      <c r="G38" s="481">
        <v>172219</v>
      </c>
      <c r="H38" s="311"/>
      <c r="I38" s="482">
        <v>215895</v>
      </c>
      <c r="L38" s="447"/>
      <c r="M38" s="123"/>
      <c r="N38" s="446"/>
      <c r="O38" s="125"/>
      <c r="S38" s="329">
        <v>129473</v>
      </c>
    </row>
    <row r="39" spans="3:19" s="126" customFormat="1" ht="24.95" customHeight="1">
      <c r="C39" s="314" t="s">
        <v>86</v>
      </c>
      <c r="D39"/>
      <c r="E39" s="311">
        <v>1608361</v>
      </c>
      <c r="F39" s="311"/>
      <c r="G39" s="481">
        <v>838232</v>
      </c>
      <c r="H39" s="311"/>
      <c r="I39" s="482">
        <v>770119</v>
      </c>
      <c r="L39" s="447"/>
      <c r="M39" s="125"/>
      <c r="N39" s="447"/>
      <c r="O39" s="125"/>
      <c r="S39" s="329">
        <v>565026</v>
      </c>
    </row>
    <row r="40" spans="3:19" s="126" customFormat="1" ht="24.95" customHeight="1">
      <c r="C40" s="314" t="s">
        <v>89</v>
      </c>
      <c r="D40"/>
      <c r="E40" s="311">
        <v>977437</v>
      </c>
      <c r="F40" s="311"/>
      <c r="G40" s="481">
        <v>485883</v>
      </c>
      <c r="H40" s="311"/>
      <c r="I40" s="482">
        <v>491550</v>
      </c>
      <c r="L40" s="447"/>
      <c r="M40" s="125"/>
      <c r="N40" s="447"/>
      <c r="O40" s="125"/>
      <c r="S40" s="329">
        <v>360756</v>
      </c>
    </row>
    <row r="41" spans="3:19" s="126" customFormat="1" ht="24.95" customHeight="1">
      <c r="C41" s="314" t="s">
        <v>91</v>
      </c>
      <c r="D41"/>
      <c r="E41" s="311">
        <v>231707</v>
      </c>
      <c r="F41" s="311"/>
      <c r="G41" s="481">
        <v>107387</v>
      </c>
      <c r="H41" s="311"/>
      <c r="I41" s="482">
        <v>124320</v>
      </c>
      <c r="L41" s="447"/>
      <c r="M41" s="125"/>
      <c r="N41" s="447"/>
      <c r="O41" s="125"/>
      <c r="S41" s="329">
        <v>1542221</v>
      </c>
    </row>
    <row r="42" spans="3:19" s="126" customFormat="1" ht="24.95" customHeight="1">
      <c r="C42" s="314" t="s">
        <v>94</v>
      </c>
      <c r="D42"/>
      <c r="E42" s="311">
        <v>701585</v>
      </c>
      <c r="F42" s="311"/>
      <c r="G42" s="481">
        <v>356130</v>
      </c>
      <c r="H42" s="311"/>
      <c r="I42" s="482">
        <v>345453</v>
      </c>
      <c r="L42" s="446"/>
      <c r="M42" s="125"/>
      <c r="N42" s="447"/>
      <c r="O42" s="125"/>
      <c r="S42" s="329">
        <v>917315</v>
      </c>
    </row>
    <row r="43" spans="3:19" s="126" customFormat="1" ht="24.95" customHeight="1">
      <c r="C43" s="314" t="s">
        <v>97</v>
      </c>
      <c r="D43"/>
      <c r="E43" s="311">
        <v>1195119</v>
      </c>
      <c r="F43" s="311"/>
      <c r="G43" s="481">
        <v>615464</v>
      </c>
      <c r="H43" s="311"/>
      <c r="I43" s="482">
        <v>579644</v>
      </c>
      <c r="L43" s="446"/>
      <c r="M43" s="125"/>
      <c r="N43" s="447"/>
      <c r="O43" s="125"/>
      <c r="S43" s="329">
        <v>217095</v>
      </c>
    </row>
    <row r="44" spans="3:19" s="126" customFormat="1" ht="24.95" customHeight="1">
      <c r="C44" s="314" t="s">
        <v>98</v>
      </c>
      <c r="D44"/>
      <c r="E44" s="311">
        <v>248347</v>
      </c>
      <c r="F44" s="311"/>
      <c r="G44" s="481">
        <v>119851</v>
      </c>
      <c r="H44" s="311"/>
      <c r="I44" s="482">
        <v>128496</v>
      </c>
      <c r="L44" s="447"/>
      <c r="M44" s="125"/>
      <c r="N44" s="447"/>
      <c r="O44" s="125"/>
      <c r="S44" s="329">
        <v>679402</v>
      </c>
    </row>
    <row r="45" spans="3:19" s="126" customFormat="1" ht="24.95" customHeight="1">
      <c r="C45" s="314" t="s">
        <v>99</v>
      </c>
      <c r="D45"/>
      <c r="E45" s="311">
        <v>137123</v>
      </c>
      <c r="F45" s="311"/>
      <c r="G45" s="481">
        <v>66465</v>
      </c>
      <c r="H45" s="311"/>
      <c r="I45" s="482">
        <v>70657</v>
      </c>
      <c r="L45" s="446"/>
      <c r="M45" s="125"/>
      <c r="N45" s="447"/>
      <c r="O45" s="125"/>
      <c r="S45" s="329">
        <v>1105001</v>
      </c>
    </row>
    <row r="46" spans="3:19" s="126" customFormat="1" ht="24.95" customHeight="1">
      <c r="C46" s="314" t="s">
        <v>154</v>
      </c>
      <c r="D46"/>
      <c r="E46" s="311">
        <v>534022</v>
      </c>
      <c r="F46" s="311"/>
      <c r="G46" s="481">
        <v>263051</v>
      </c>
      <c r="H46" s="311"/>
      <c r="I46" s="482">
        <v>270971</v>
      </c>
      <c r="L46" s="446"/>
      <c r="M46" s="123"/>
      <c r="N46" s="446"/>
      <c r="O46" s="125"/>
      <c r="S46" s="329">
        <v>230177</v>
      </c>
    </row>
    <row r="47" spans="3:19" s="126" customFormat="1" ht="24.95" customHeight="1">
      <c r="C47" s="314" t="s">
        <v>150</v>
      </c>
      <c r="D47"/>
      <c r="E47" s="311">
        <v>69260</v>
      </c>
      <c r="F47" s="311"/>
      <c r="G47" s="481">
        <v>33687</v>
      </c>
      <c r="H47" s="311"/>
      <c r="I47" s="482">
        <v>35572</v>
      </c>
      <c r="L47" s="447"/>
      <c r="M47" s="125"/>
      <c r="N47" s="447"/>
      <c r="O47" s="125"/>
      <c r="S47" s="329">
        <v>129080</v>
      </c>
    </row>
    <row r="48" spans="3:19" s="126" customFormat="1" ht="24.95" customHeight="1">
      <c r="C48" s="314" t="s">
        <v>188</v>
      </c>
      <c r="D48"/>
      <c r="E48" s="311">
        <v>9150</v>
      </c>
      <c r="F48" s="311"/>
      <c r="G48" s="481">
        <v>4590</v>
      </c>
      <c r="H48" s="311"/>
      <c r="I48" s="482">
        <v>4560</v>
      </c>
      <c r="L48" s="447"/>
      <c r="M48" s="125"/>
      <c r="N48" s="447"/>
      <c r="O48" s="125"/>
      <c r="S48" s="329">
        <v>514162</v>
      </c>
    </row>
    <row r="49" spans="2:19" s="126" customFormat="1" ht="24.95" customHeight="1">
      <c r="C49" s="314" t="s">
        <v>189</v>
      </c>
      <c r="D49"/>
      <c r="E49" s="311">
        <v>8863</v>
      </c>
      <c r="F49" s="311"/>
      <c r="G49" s="481">
        <v>4326</v>
      </c>
      <c r="H49" s="311"/>
      <c r="I49" s="482">
        <v>4537</v>
      </c>
      <c r="K49" s="118"/>
      <c r="L49" s="447"/>
      <c r="M49" s="123"/>
      <c r="N49" s="446"/>
      <c r="O49" s="125"/>
      <c r="S49" s="329">
        <v>65074</v>
      </c>
    </row>
    <row r="50" spans="2:19" s="126" customFormat="1" ht="17.25" customHeight="1">
      <c r="B50" s="312"/>
      <c r="C50" s="312"/>
      <c r="D50"/>
      <c r="E50" s="311"/>
      <c r="F50" s="311"/>
      <c r="G50" s="311"/>
      <c r="H50" s="311"/>
      <c r="I50" s="311"/>
      <c r="L50" s="125"/>
      <c r="M50" s="125"/>
      <c r="N50" s="125"/>
      <c r="O50" s="125"/>
      <c r="S50" s="329">
        <v>8388</v>
      </c>
    </row>
    <row r="51" spans="2:19" s="118" customFormat="1" ht="18.600000000000001" customHeight="1">
      <c r="C51" s="316" t="s">
        <v>45</v>
      </c>
      <c r="E51" s="313">
        <f>E4</f>
        <v>9527484</v>
      </c>
      <c r="F51" s="311"/>
      <c r="G51" s="313">
        <f t="shared" ref="G51:I51" si="0">G4</f>
        <v>4735178</v>
      </c>
      <c r="H51" s="311"/>
      <c r="I51" s="313">
        <f t="shared" si="0"/>
        <v>4792265</v>
      </c>
      <c r="S51" s="329">
        <v>7802</v>
      </c>
    </row>
    <row r="52" spans="2:19">
      <c r="E52" s="30"/>
      <c r="F52" s="30"/>
      <c r="G52" s="30"/>
      <c r="H52" s="30"/>
      <c r="I52" s="30"/>
      <c r="S52" s="324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519"/>
      <c r="F54" s="519"/>
      <c r="G54" s="519"/>
      <c r="H54" s="519"/>
      <c r="I54" s="519"/>
    </row>
    <row r="55" spans="2:19" ht="18">
      <c r="B55" s="330" t="s">
        <v>193</v>
      </c>
    </row>
    <row r="56" spans="2:19">
      <c r="B56" s="330"/>
    </row>
    <row r="61" spans="2:19">
      <c r="E61" s="30"/>
      <c r="F61" s="30"/>
      <c r="G61" s="30"/>
      <c r="H61" s="30"/>
      <c r="I61" s="30"/>
    </row>
    <row r="79" spans="3:4">
      <c r="C79" s="315"/>
      <c r="D79"/>
    </row>
    <row r="80" spans="3:4">
      <c r="C80" s="314"/>
      <c r="D80"/>
    </row>
    <row r="81" spans="3:4">
      <c r="C81" s="314"/>
      <c r="D81"/>
    </row>
    <row r="82" spans="3:4">
      <c r="C82" s="314"/>
      <c r="D82"/>
    </row>
    <row r="83" spans="3:4">
      <c r="C83" s="314"/>
      <c r="D83"/>
    </row>
    <row r="84" spans="3:4">
      <c r="C84" s="314"/>
      <c r="D84"/>
    </row>
    <row r="85" spans="3:4">
      <c r="C85" s="314"/>
      <c r="D85"/>
    </row>
    <row r="86" spans="3:4">
      <c r="C86" s="314"/>
      <c r="D86"/>
    </row>
    <row r="87" spans="3:4">
      <c r="C87" s="314"/>
      <c r="D87"/>
    </row>
    <row r="88" spans="3:4">
      <c r="C88" s="314"/>
      <c r="D88"/>
    </row>
    <row r="89" spans="3:4">
      <c r="C89" s="314"/>
      <c r="D89"/>
    </row>
    <row r="90" spans="3:4">
      <c r="C90" s="314"/>
      <c r="D90"/>
    </row>
    <row r="91" spans="3:4">
      <c r="C91" s="314"/>
      <c r="D91"/>
    </row>
    <row r="92" spans="3:4">
      <c r="C92" s="314"/>
      <c r="D92"/>
    </row>
    <row r="93" spans="3:4">
      <c r="C93" s="314"/>
      <c r="D93"/>
    </row>
    <row r="94" spans="3:4">
      <c r="C94" s="314"/>
      <c r="D94"/>
    </row>
    <row r="95" spans="3:4">
      <c r="C95" s="314"/>
      <c r="D95"/>
    </row>
    <row r="96" spans="3:4">
      <c r="C96" s="314"/>
      <c r="D96"/>
    </row>
    <row r="97" spans="3:4">
      <c r="C97" s="314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R55"/>
  <sheetViews>
    <sheetView showGridLines="0" showRowColHeaders="0" tabSelected="1" zoomScaleNormal="100" workbookViewId="0">
      <selection activeCell="K22" sqref="K22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299"/>
    </row>
    <row r="55" spans="1:14" ht="17.25">
      <c r="B55" s="413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E25" sqref="E2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7" t="s">
        <v>155</v>
      </c>
      <c r="C7" s="527"/>
      <c r="D7" s="527"/>
      <c r="E7" s="527"/>
      <c r="F7" s="527"/>
      <c r="G7" s="527"/>
      <c r="H7" s="527"/>
      <c r="I7" s="527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X36" sqref="X3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6" t="s">
        <v>130</v>
      </c>
      <c r="C4" s="536"/>
      <c r="D4" s="272"/>
      <c r="E4" s="531" t="s">
        <v>131</v>
      </c>
      <c r="F4" s="531"/>
      <c r="G4" s="531"/>
      <c r="H4" s="531"/>
      <c r="I4" s="531"/>
      <c r="J4" s="272"/>
      <c r="K4" s="531" t="s">
        <v>49</v>
      </c>
      <c r="L4" s="531"/>
      <c r="M4" s="531"/>
      <c r="N4" s="531"/>
      <c r="O4" s="531"/>
      <c r="P4" s="272"/>
      <c r="Q4" s="531" t="s">
        <v>50</v>
      </c>
      <c r="R4" s="531"/>
      <c r="S4" s="531"/>
      <c r="T4" s="531"/>
      <c r="U4" s="531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822136</v>
      </c>
      <c r="F8" s="30"/>
      <c r="G8" s="30">
        <v>1048544</v>
      </c>
      <c r="H8" s="30"/>
      <c r="I8" s="31">
        <v>1275.3900000000001</v>
      </c>
      <c r="J8" s="29"/>
      <c r="K8" s="30">
        <v>5061031</v>
      </c>
      <c r="L8" s="32"/>
      <c r="M8" s="30">
        <v>8774467</v>
      </c>
      <c r="N8" s="32"/>
      <c r="O8" s="31">
        <v>1733.73</v>
      </c>
      <c r="P8" s="29"/>
      <c r="Q8" s="30">
        <v>1752477</v>
      </c>
      <c r="R8" s="32"/>
      <c r="S8" s="30">
        <v>1813086</v>
      </c>
      <c r="T8" s="32"/>
      <c r="U8" s="31">
        <v>1034.58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123224</v>
      </c>
      <c r="F9" s="30"/>
      <c r="G9" s="30">
        <v>120336</v>
      </c>
      <c r="H9" s="30"/>
      <c r="I9" s="31">
        <v>976.56</v>
      </c>
      <c r="J9" s="29"/>
      <c r="K9" s="30">
        <v>1365925</v>
      </c>
      <c r="L9" s="32"/>
      <c r="M9" s="30">
        <v>1450742</v>
      </c>
      <c r="N9" s="32"/>
      <c r="O9" s="31">
        <v>1062.0899999999999</v>
      </c>
      <c r="P9" s="29"/>
      <c r="Q9" s="30">
        <v>465103</v>
      </c>
      <c r="R9" s="32"/>
      <c r="S9" s="30">
        <v>333868</v>
      </c>
      <c r="T9" s="32"/>
      <c r="U9" s="31">
        <v>717.84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7159</v>
      </c>
      <c r="F10" s="30"/>
      <c r="G10" s="30">
        <v>9245</v>
      </c>
      <c r="H10" s="30"/>
      <c r="I10" s="31">
        <v>1291.43</v>
      </c>
      <c r="J10" s="29"/>
      <c r="K10" s="30">
        <v>62774</v>
      </c>
      <c r="L10" s="32"/>
      <c r="M10" s="30">
        <v>109224</v>
      </c>
      <c r="N10" s="32"/>
      <c r="O10" s="31">
        <v>1739.96</v>
      </c>
      <c r="P10" s="29"/>
      <c r="Q10" s="30">
        <v>38032</v>
      </c>
      <c r="R10" s="32"/>
      <c r="S10" s="30">
        <v>37052</v>
      </c>
      <c r="T10" s="32"/>
      <c r="U10" s="31">
        <v>974.22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1507</v>
      </c>
      <c r="F11" s="30"/>
      <c r="G11" s="30">
        <v>3151</v>
      </c>
      <c r="H11" s="30"/>
      <c r="I11" s="31">
        <v>2090.86</v>
      </c>
      <c r="J11" s="29"/>
      <c r="K11" s="30">
        <v>32991</v>
      </c>
      <c r="L11" s="32"/>
      <c r="M11" s="30">
        <v>99137</v>
      </c>
      <c r="N11" s="32"/>
      <c r="O11" s="31">
        <v>3004.96</v>
      </c>
      <c r="P11" s="29"/>
      <c r="Q11" s="30">
        <v>18585</v>
      </c>
      <c r="R11" s="32"/>
      <c r="S11" s="30">
        <v>27230</v>
      </c>
      <c r="T11" s="32"/>
      <c r="U11" s="31">
        <v>1465.16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92620</v>
      </c>
      <c r="F12" s="30"/>
      <c r="G12" s="30">
        <v>132086</v>
      </c>
      <c r="H12" s="30"/>
      <c r="I12" s="31">
        <v>1426.11</v>
      </c>
      <c r="J12" s="29"/>
      <c r="K12" s="30">
        <v>52547</v>
      </c>
      <c r="L12" s="32"/>
      <c r="M12" s="30">
        <v>85680</v>
      </c>
      <c r="N12" s="32"/>
      <c r="O12" s="31">
        <v>1630.55</v>
      </c>
      <c r="P12" s="29"/>
      <c r="Q12" s="30">
        <v>48165</v>
      </c>
      <c r="R12" s="32"/>
      <c r="S12" s="30">
        <v>56638</v>
      </c>
      <c r="T12" s="32"/>
      <c r="U12" s="31">
        <v>1175.92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12510</v>
      </c>
      <c r="F13" s="30"/>
      <c r="G13" s="30">
        <v>17077</v>
      </c>
      <c r="H13" s="30"/>
      <c r="I13" s="31">
        <v>1365.08</v>
      </c>
      <c r="J13" s="29"/>
      <c r="K13" s="30">
        <v>9598</v>
      </c>
      <c r="L13" s="32"/>
      <c r="M13" s="30">
        <v>19277</v>
      </c>
      <c r="N13" s="32"/>
      <c r="O13" s="31">
        <v>2008.47</v>
      </c>
      <c r="P13" s="29"/>
      <c r="Q13" s="30">
        <v>7868</v>
      </c>
      <c r="R13" s="32"/>
      <c r="S13" s="30">
        <v>12460</v>
      </c>
      <c r="T13" s="32"/>
      <c r="U13" s="31">
        <v>1583.59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1652</v>
      </c>
      <c r="F14" s="30"/>
      <c r="G14" s="30">
        <v>936</v>
      </c>
      <c r="H14" s="30"/>
      <c r="I14" s="31">
        <v>566.82000000000005</v>
      </c>
      <c r="J14" s="29"/>
      <c r="K14" s="30">
        <v>162057</v>
      </c>
      <c r="L14" s="32"/>
      <c r="M14" s="30">
        <v>87431</v>
      </c>
      <c r="N14" s="32"/>
      <c r="O14" s="31">
        <v>539.51</v>
      </c>
      <c r="P14" s="29"/>
      <c r="Q14" s="30">
        <v>14644</v>
      </c>
      <c r="R14" s="32"/>
      <c r="S14" s="30">
        <v>8280</v>
      </c>
      <c r="T14" s="32"/>
      <c r="U14" s="31">
        <v>565.41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1060808</v>
      </c>
      <c r="F16" s="230"/>
      <c r="G16" s="230">
        <v>1331376</v>
      </c>
      <c r="H16" s="230"/>
      <c r="I16" s="232">
        <v>1255.06</v>
      </c>
      <c r="J16" s="231"/>
      <c r="K16" s="230">
        <v>6746923</v>
      </c>
      <c r="L16" s="233"/>
      <c r="M16" s="230">
        <v>10625958</v>
      </c>
      <c r="N16" s="233"/>
      <c r="O16" s="232">
        <v>1574.93</v>
      </c>
      <c r="P16" s="231"/>
      <c r="Q16" s="230">
        <v>2344874</v>
      </c>
      <c r="R16" s="233"/>
      <c r="S16" s="230">
        <v>2288613</v>
      </c>
      <c r="T16" s="233"/>
      <c r="U16" s="232">
        <v>976.01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529"/>
      <c r="C17" s="529"/>
      <c r="D17" s="29"/>
      <c r="J17" s="29"/>
      <c r="P17" s="29"/>
      <c r="AB17" s="31"/>
      <c r="AC17" s="31"/>
      <c r="AD17" s="31"/>
      <c r="AE17" s="31"/>
      <c r="AF17" s="31"/>
    </row>
    <row r="18" spans="2:32" ht="50.25" customHeight="1">
      <c r="B18" s="529"/>
      <c r="C18" s="529"/>
      <c r="D18" s="29"/>
      <c r="J18" s="28"/>
      <c r="AB18" s="31"/>
      <c r="AC18" s="31"/>
      <c r="AD18" s="31"/>
      <c r="AE18" s="31"/>
      <c r="AF18" s="31"/>
    </row>
    <row r="19" spans="2:32" ht="9.9499999999999993" customHeight="1">
      <c r="B19" s="537"/>
      <c r="C19" s="537"/>
      <c r="D19" s="27"/>
    </row>
    <row r="20" spans="2:32" ht="27.95" customHeight="1">
      <c r="B20" s="536" t="s">
        <v>130</v>
      </c>
      <c r="C20" s="536"/>
      <c r="D20" s="272"/>
      <c r="E20" s="531" t="s">
        <v>104</v>
      </c>
      <c r="F20" s="531"/>
      <c r="G20" s="531"/>
      <c r="H20" s="531"/>
      <c r="I20" s="531"/>
      <c r="J20" s="298"/>
      <c r="K20" s="531" t="s">
        <v>105</v>
      </c>
      <c r="L20" s="531"/>
      <c r="M20" s="531"/>
      <c r="N20" s="531"/>
      <c r="O20" s="531"/>
      <c r="P20" s="298"/>
      <c r="Q20" s="531" t="s">
        <v>143</v>
      </c>
      <c r="R20" s="531"/>
      <c r="S20" s="531"/>
      <c r="T20" s="531"/>
      <c r="U20" s="531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28"/>
      <c r="C23" s="528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259006</v>
      </c>
      <c r="F24" s="30"/>
      <c r="G24" s="30">
        <v>146746</v>
      </c>
      <c r="H24" s="30"/>
      <c r="I24" s="31">
        <v>566.57000000000005</v>
      </c>
      <c r="J24" s="29"/>
      <c r="K24" s="30">
        <v>34663</v>
      </c>
      <c r="L24" s="32"/>
      <c r="M24" s="30">
        <v>29693</v>
      </c>
      <c r="N24" s="32"/>
      <c r="O24" s="31">
        <v>856.63</v>
      </c>
      <c r="P24" s="29"/>
      <c r="Q24" s="30">
        <v>7929313</v>
      </c>
      <c r="R24" s="32"/>
      <c r="S24" s="30">
        <v>11812536</v>
      </c>
      <c r="T24" s="32"/>
      <c r="U24" s="31">
        <v>1489.73</v>
      </c>
      <c r="W24" s="34"/>
    </row>
    <row r="25" spans="2:32" ht="27.95" customHeight="1">
      <c r="B25" s="26" t="s">
        <v>136</v>
      </c>
      <c r="C25" s="28"/>
      <c r="D25" s="29"/>
      <c r="E25" s="30">
        <v>60364</v>
      </c>
      <c r="F25" s="30"/>
      <c r="G25" s="30">
        <v>27714</v>
      </c>
      <c r="H25" s="30"/>
      <c r="I25" s="31">
        <v>459.11</v>
      </c>
      <c r="J25" s="29"/>
      <c r="K25" s="30">
        <v>9666</v>
      </c>
      <c r="L25" s="32"/>
      <c r="M25" s="30">
        <v>6205</v>
      </c>
      <c r="N25" s="32"/>
      <c r="O25" s="31">
        <v>641.91999999999996</v>
      </c>
      <c r="P25" s="29"/>
      <c r="Q25" s="30">
        <v>2024282</v>
      </c>
      <c r="R25" s="32"/>
      <c r="S25" s="30">
        <v>1938864</v>
      </c>
      <c r="T25" s="32"/>
      <c r="U25" s="31">
        <v>957.8</v>
      </c>
      <c r="W25" s="34"/>
    </row>
    <row r="26" spans="2:32" ht="27.95" customHeight="1">
      <c r="B26" s="26" t="s">
        <v>137</v>
      </c>
      <c r="C26" s="28"/>
      <c r="D26" s="29"/>
      <c r="E26" s="30">
        <v>4612</v>
      </c>
      <c r="F26" s="30"/>
      <c r="G26" s="30">
        <v>3178</v>
      </c>
      <c r="H26" s="30"/>
      <c r="I26" s="31">
        <v>689.06</v>
      </c>
      <c r="J26" s="29"/>
      <c r="K26" s="30">
        <v>1322</v>
      </c>
      <c r="L26" s="32"/>
      <c r="M26" s="30">
        <v>1154</v>
      </c>
      <c r="N26" s="32"/>
      <c r="O26" s="31">
        <v>873.07</v>
      </c>
      <c r="P26" s="29"/>
      <c r="Q26" s="30">
        <v>113899</v>
      </c>
      <c r="R26" s="32"/>
      <c r="S26" s="30">
        <v>159853</v>
      </c>
      <c r="T26" s="32"/>
      <c r="U26" s="31">
        <v>1403.47</v>
      </c>
      <c r="W26" s="34"/>
    </row>
    <row r="27" spans="2:32" ht="27.95" customHeight="1">
      <c r="B27" s="26" t="s">
        <v>138</v>
      </c>
      <c r="C27" s="28"/>
      <c r="D27" s="29"/>
      <c r="E27" s="30">
        <v>1769</v>
      </c>
      <c r="F27" s="30"/>
      <c r="G27" s="30">
        <v>1845</v>
      </c>
      <c r="H27" s="30"/>
      <c r="I27" s="31">
        <v>1043.0899999999999</v>
      </c>
      <c r="J27" s="29"/>
      <c r="K27" s="30">
        <v>683</v>
      </c>
      <c r="L27" s="32"/>
      <c r="M27" s="30">
        <v>903</v>
      </c>
      <c r="N27" s="32"/>
      <c r="O27" s="31">
        <v>1322.57</v>
      </c>
      <c r="P27" s="29"/>
      <c r="Q27" s="30">
        <v>55535</v>
      </c>
      <c r="R27" s="32"/>
      <c r="S27" s="30">
        <v>132266</v>
      </c>
      <c r="T27" s="32"/>
      <c r="U27" s="31">
        <v>2381.67</v>
      </c>
      <c r="W27" s="34"/>
    </row>
    <row r="28" spans="2:32" ht="27.95" customHeight="1">
      <c r="B28" s="26" t="s">
        <v>139</v>
      </c>
      <c r="C28" s="28"/>
      <c r="D28" s="29"/>
      <c r="E28" s="30">
        <v>9635</v>
      </c>
      <c r="F28" s="30"/>
      <c r="G28" s="30">
        <v>5253</v>
      </c>
      <c r="H28" s="30"/>
      <c r="I28" s="31">
        <v>545.19000000000005</v>
      </c>
      <c r="J28" s="29"/>
      <c r="K28" s="30">
        <v>407</v>
      </c>
      <c r="L28" s="32"/>
      <c r="M28" s="30">
        <v>470</v>
      </c>
      <c r="N28" s="32"/>
      <c r="O28" s="31">
        <v>1155.3399999999999</v>
      </c>
      <c r="P28" s="29"/>
      <c r="Q28" s="30">
        <v>203374</v>
      </c>
      <c r="R28" s="32"/>
      <c r="S28" s="30">
        <v>280128</v>
      </c>
      <c r="T28" s="32"/>
      <c r="U28" s="31">
        <v>1377.4</v>
      </c>
      <c r="W28" s="34"/>
    </row>
    <row r="29" spans="2:32" ht="27.95" customHeight="1">
      <c r="B29" s="26" t="s">
        <v>140</v>
      </c>
      <c r="C29" s="28"/>
      <c r="D29" s="29"/>
      <c r="E29" s="30">
        <v>950</v>
      </c>
      <c r="F29" s="30"/>
      <c r="G29" s="30">
        <v>1000</v>
      </c>
      <c r="H29" s="30"/>
      <c r="I29" s="31">
        <v>1053.1099999999999</v>
      </c>
      <c r="J29" s="29"/>
      <c r="K29" s="30">
        <v>187</v>
      </c>
      <c r="L29" s="32"/>
      <c r="M29" s="30">
        <v>297</v>
      </c>
      <c r="N29" s="32"/>
      <c r="O29" s="31">
        <v>1589.72</v>
      </c>
      <c r="P29" s="29"/>
      <c r="Q29" s="30">
        <v>31113</v>
      </c>
      <c r="R29" s="32"/>
      <c r="S29" s="30">
        <v>50112</v>
      </c>
      <c r="T29" s="32"/>
      <c r="U29" s="31">
        <v>1610.64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178353</v>
      </c>
      <c r="R30" s="32"/>
      <c r="S30" s="30">
        <v>96648</v>
      </c>
      <c r="T30" s="32"/>
      <c r="U30" s="31">
        <v>541.89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336336</v>
      </c>
      <c r="F32" s="230"/>
      <c r="G32" s="230">
        <v>185736</v>
      </c>
      <c r="H32" s="230"/>
      <c r="I32" s="232">
        <v>552.23</v>
      </c>
      <c r="J32" s="231"/>
      <c r="K32" s="230">
        <v>46928</v>
      </c>
      <c r="L32" s="233"/>
      <c r="M32" s="230">
        <v>38723</v>
      </c>
      <c r="N32" s="233"/>
      <c r="O32" s="232">
        <v>825.16</v>
      </c>
      <c r="P32" s="231"/>
      <c r="Q32" s="230">
        <v>10535869</v>
      </c>
      <c r="R32" s="233"/>
      <c r="S32" s="230">
        <v>14470407</v>
      </c>
      <c r="T32" s="233"/>
      <c r="U32" s="232">
        <v>1373.44</v>
      </c>
      <c r="W32" s="34"/>
    </row>
    <row r="33" spans="2:40" ht="9.9499999999999993" customHeight="1">
      <c r="B33" s="529"/>
      <c r="C33" s="529"/>
      <c r="D33" s="29"/>
      <c r="J33" s="29"/>
      <c r="P33" s="29"/>
    </row>
    <row r="34" spans="2:40" ht="50.1" customHeight="1">
      <c r="B34" s="529"/>
      <c r="C34" s="529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0"/>
      <c r="C37" s="530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1" t="s">
        <v>146</v>
      </c>
      <c r="C38" s="532"/>
      <c r="D38" s="282"/>
      <c r="E38" s="531" t="s">
        <v>145</v>
      </c>
      <c r="F38" s="533"/>
      <c r="G38" s="533"/>
      <c r="H38" s="533"/>
      <c r="I38" s="533"/>
      <c r="J38" s="282"/>
      <c r="K38" s="531" t="s">
        <v>142</v>
      </c>
      <c r="L38" s="533"/>
      <c r="M38" s="533"/>
      <c r="N38" s="533"/>
      <c r="O38" s="533"/>
      <c r="P38" s="282"/>
      <c r="Q38" s="534" t="s">
        <v>168</v>
      </c>
      <c r="R38" s="535"/>
      <c r="S38" s="535"/>
      <c r="T38" s="535"/>
      <c r="U38" s="535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1"/>
      <c r="C39" s="532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2" t="s">
        <v>146</v>
      </c>
      <c r="C40" s="532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8"/>
      <c r="C41" s="528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6698</v>
      </c>
      <c r="F42" s="403"/>
      <c r="G42" s="30"/>
      <c r="I42" s="31">
        <v>1264.5899999999999</v>
      </c>
      <c r="K42" s="30">
        <v>8274</v>
      </c>
      <c r="L42" s="30"/>
      <c r="M42" s="30"/>
      <c r="O42" s="31">
        <v>1231.97</v>
      </c>
      <c r="Q42" s="31">
        <v>80.95</v>
      </c>
      <c r="R42" s="31"/>
      <c r="S42" s="31"/>
      <c r="T42" s="31"/>
      <c r="U42" s="31">
        <v>102.65</v>
      </c>
    </row>
    <row r="43" spans="2:40" ht="9.9499999999999993" customHeight="1">
      <c r="E43" s="30"/>
      <c r="F43" s="403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28146</v>
      </c>
      <c r="F44" s="403"/>
      <c r="G44" s="30"/>
      <c r="I44" s="31">
        <v>1822.91</v>
      </c>
      <c r="K44" s="30">
        <v>34160</v>
      </c>
      <c r="L44" s="30"/>
      <c r="M44" s="30"/>
      <c r="O44" s="31">
        <v>1707.23</v>
      </c>
      <c r="Q44" s="31">
        <v>82.39</v>
      </c>
      <c r="R44" s="31"/>
      <c r="S44" s="31"/>
      <c r="T44" s="31"/>
      <c r="U44" s="31">
        <v>106.78</v>
      </c>
    </row>
    <row r="45" spans="2:40" ht="9.9499999999999993" customHeight="1">
      <c r="B45" s="529"/>
      <c r="C45" s="529"/>
      <c r="D45" s="286"/>
      <c r="E45" s="404"/>
      <c r="F45" s="404"/>
      <c r="G45" s="404"/>
      <c r="H45" s="404"/>
      <c r="I45" s="404"/>
      <c r="J45" s="286"/>
      <c r="K45" s="28"/>
      <c r="L45" s="290"/>
      <c r="M45" s="28"/>
      <c r="N45" s="290"/>
      <c r="O45" s="28"/>
      <c r="P45" s="286"/>
      <c r="R45" s="405"/>
      <c r="T45" s="405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1">
    <mergeCell ref="B19:C19"/>
    <mergeCell ref="B4:C4"/>
    <mergeCell ref="E4:I4"/>
    <mergeCell ref="K4:O4"/>
    <mergeCell ref="Q4:U4"/>
    <mergeCell ref="B18:C18"/>
    <mergeCell ref="B17:C17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S22" sqref="S22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8" t="s">
        <v>169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33" ht="18.95" customHeight="1">
      <c r="B2" s="540" t="s">
        <v>226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P2" s="7" t="s">
        <v>167</v>
      </c>
      <c r="R2" s="192"/>
    </row>
    <row r="3" spans="1:33" ht="18.95" customHeight="1">
      <c r="B3" s="540" t="s">
        <v>172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2" t="s">
        <v>0</v>
      </c>
      <c r="C5" s="543" t="s">
        <v>2</v>
      </c>
      <c r="D5" s="543"/>
      <c r="E5" s="543"/>
      <c r="F5" s="543"/>
      <c r="G5" s="543"/>
      <c r="H5" s="543"/>
      <c r="I5" s="543" t="s">
        <v>28</v>
      </c>
      <c r="J5" s="543"/>
      <c r="K5" s="543"/>
      <c r="L5" s="543"/>
      <c r="M5" s="543"/>
      <c r="N5" s="543"/>
    </row>
    <row r="6" spans="1:33" ht="14.25" customHeight="1">
      <c r="A6" s="235"/>
      <c r="B6" s="542"/>
      <c r="C6" s="544" t="s">
        <v>6</v>
      </c>
      <c r="D6" s="544"/>
      <c r="E6" s="545" t="s">
        <v>3</v>
      </c>
      <c r="F6" s="545"/>
      <c r="G6" s="546" t="s">
        <v>4</v>
      </c>
      <c r="H6" s="546"/>
      <c r="I6" s="544" t="s">
        <v>6</v>
      </c>
      <c r="J6" s="544"/>
      <c r="K6" s="545" t="s">
        <v>3</v>
      </c>
      <c r="L6" s="545"/>
      <c r="M6" s="546" t="s">
        <v>4</v>
      </c>
      <c r="N6" s="546"/>
    </row>
    <row r="7" spans="1:33" ht="14.25" customHeight="1">
      <c r="A7" s="235"/>
      <c r="B7" s="542"/>
      <c r="C7" s="436" t="s">
        <v>7</v>
      </c>
      <c r="D7" s="437" t="s">
        <v>8</v>
      </c>
      <c r="E7" s="433" t="s">
        <v>7</v>
      </c>
      <c r="F7" s="434" t="s">
        <v>8</v>
      </c>
      <c r="G7" s="435" t="s">
        <v>7</v>
      </c>
      <c r="H7" s="435" t="s">
        <v>8</v>
      </c>
      <c r="I7" s="436" t="s">
        <v>7</v>
      </c>
      <c r="J7" s="437" t="s">
        <v>8</v>
      </c>
      <c r="K7" s="433" t="s">
        <v>7</v>
      </c>
      <c r="L7" s="434" t="s">
        <v>8</v>
      </c>
      <c r="M7" s="435" t="s">
        <v>7</v>
      </c>
      <c r="N7" s="435" t="s">
        <v>8</v>
      </c>
    </row>
    <row r="8" spans="1:33" ht="14.25" customHeight="1">
      <c r="A8" s="235"/>
      <c r="B8" s="241" t="s">
        <v>6</v>
      </c>
      <c r="C8" s="431">
        <v>10535869</v>
      </c>
      <c r="D8" s="432">
        <v>1373.44</v>
      </c>
      <c r="E8" s="427">
        <v>4970241</v>
      </c>
      <c r="F8" s="428">
        <v>1637.36</v>
      </c>
      <c r="G8" s="429">
        <v>5565586</v>
      </c>
      <c r="H8" s="430">
        <v>1137.76</v>
      </c>
      <c r="I8" s="431">
        <v>1060808</v>
      </c>
      <c r="J8" s="432">
        <v>1255.06</v>
      </c>
      <c r="K8" s="427">
        <v>649248</v>
      </c>
      <c r="L8" s="428">
        <v>1319.34</v>
      </c>
      <c r="M8" s="429">
        <v>411560</v>
      </c>
      <c r="N8" s="430">
        <v>1153.6500000000001</v>
      </c>
      <c r="Q8" s="516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2104</v>
      </c>
      <c r="D9" s="239">
        <v>381.47</v>
      </c>
      <c r="E9" s="419">
        <v>1087</v>
      </c>
      <c r="F9" s="420">
        <v>382.18</v>
      </c>
      <c r="G9" s="421">
        <v>1017</v>
      </c>
      <c r="H9" s="422">
        <v>380.71</v>
      </c>
      <c r="I9" s="238">
        <v>0</v>
      </c>
      <c r="J9" s="239">
        <v>0</v>
      </c>
      <c r="K9" s="419">
        <v>0</v>
      </c>
      <c r="L9" s="420">
        <v>0</v>
      </c>
      <c r="M9" s="421">
        <v>0</v>
      </c>
      <c r="N9" s="422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10048</v>
      </c>
      <c r="D10" s="239">
        <v>384.16</v>
      </c>
      <c r="E10" s="419">
        <v>5159</v>
      </c>
      <c r="F10" s="420">
        <v>385.56</v>
      </c>
      <c r="G10" s="421">
        <v>4889</v>
      </c>
      <c r="H10" s="422">
        <v>382.69</v>
      </c>
      <c r="I10" s="238">
        <v>0</v>
      </c>
      <c r="J10" s="239">
        <v>0</v>
      </c>
      <c r="K10" s="419">
        <v>0</v>
      </c>
      <c r="L10" s="420">
        <v>0</v>
      </c>
      <c r="M10" s="421">
        <v>0</v>
      </c>
      <c r="N10" s="422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26163</v>
      </c>
      <c r="D11" s="239">
        <v>390.01</v>
      </c>
      <c r="E11" s="419">
        <v>13349</v>
      </c>
      <c r="F11" s="420">
        <v>388.84</v>
      </c>
      <c r="G11" s="421">
        <v>12814</v>
      </c>
      <c r="H11" s="422">
        <v>391.23</v>
      </c>
      <c r="I11" s="238">
        <v>0</v>
      </c>
      <c r="J11" s="239">
        <v>0</v>
      </c>
      <c r="K11" s="419">
        <v>0</v>
      </c>
      <c r="L11" s="420">
        <v>0</v>
      </c>
      <c r="M11" s="421">
        <v>0</v>
      </c>
      <c r="N11" s="422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57816</v>
      </c>
      <c r="D12" s="239">
        <v>391.69</v>
      </c>
      <c r="E12" s="419">
        <v>29597</v>
      </c>
      <c r="F12" s="420">
        <v>393.48</v>
      </c>
      <c r="G12" s="421">
        <v>28209</v>
      </c>
      <c r="H12" s="422">
        <v>389.83</v>
      </c>
      <c r="I12" s="238">
        <v>4</v>
      </c>
      <c r="J12" s="239">
        <v>1633.35</v>
      </c>
      <c r="K12" s="419">
        <v>2</v>
      </c>
      <c r="L12" s="420">
        <v>2028.72</v>
      </c>
      <c r="M12" s="421">
        <v>2</v>
      </c>
      <c r="N12" s="422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90237</v>
      </c>
      <c r="D13" s="239">
        <v>404.37</v>
      </c>
      <c r="E13" s="419">
        <v>44710</v>
      </c>
      <c r="F13" s="420">
        <v>406.15</v>
      </c>
      <c r="G13" s="421">
        <v>45522</v>
      </c>
      <c r="H13" s="422">
        <v>402.62</v>
      </c>
      <c r="I13" s="238">
        <v>567</v>
      </c>
      <c r="J13" s="239">
        <v>945.65</v>
      </c>
      <c r="K13" s="419">
        <v>425</v>
      </c>
      <c r="L13" s="420">
        <v>954.04</v>
      </c>
      <c r="M13" s="421">
        <v>142</v>
      </c>
      <c r="N13" s="422">
        <v>920.53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8814</v>
      </c>
      <c r="D14" s="239">
        <v>645.34</v>
      </c>
      <c r="E14" s="419">
        <v>4774</v>
      </c>
      <c r="F14" s="420">
        <v>678.97</v>
      </c>
      <c r="G14" s="421">
        <v>4040</v>
      </c>
      <c r="H14" s="422">
        <v>605.6</v>
      </c>
      <c r="I14" s="238">
        <v>2910</v>
      </c>
      <c r="J14" s="239">
        <v>993.82</v>
      </c>
      <c r="K14" s="419">
        <v>1869</v>
      </c>
      <c r="L14" s="420">
        <v>1022.31</v>
      </c>
      <c r="M14" s="421">
        <v>1041</v>
      </c>
      <c r="N14" s="422">
        <v>942.65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12568</v>
      </c>
      <c r="D15" s="239">
        <v>869.21</v>
      </c>
      <c r="E15" s="419">
        <v>7430</v>
      </c>
      <c r="F15" s="420">
        <v>885.04</v>
      </c>
      <c r="G15" s="421">
        <v>5138</v>
      </c>
      <c r="H15" s="422">
        <v>846.32</v>
      </c>
      <c r="I15" s="238">
        <v>8507</v>
      </c>
      <c r="J15" s="239">
        <v>1016.75</v>
      </c>
      <c r="K15" s="419">
        <v>5315</v>
      </c>
      <c r="L15" s="420">
        <v>1043.43</v>
      </c>
      <c r="M15" s="421">
        <v>3192</v>
      </c>
      <c r="N15" s="422">
        <v>972.32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32228</v>
      </c>
      <c r="D16" s="239">
        <v>956.03</v>
      </c>
      <c r="E16" s="419">
        <v>18724</v>
      </c>
      <c r="F16" s="420">
        <v>969.09</v>
      </c>
      <c r="G16" s="421">
        <v>13504</v>
      </c>
      <c r="H16" s="422">
        <v>937.91</v>
      </c>
      <c r="I16" s="238">
        <v>24216</v>
      </c>
      <c r="J16" s="239">
        <v>1045.06</v>
      </c>
      <c r="K16" s="419">
        <v>15265</v>
      </c>
      <c r="L16" s="420">
        <v>1067.58</v>
      </c>
      <c r="M16" s="421">
        <v>8951</v>
      </c>
      <c r="N16" s="422">
        <v>1006.66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72198</v>
      </c>
      <c r="D17" s="239">
        <v>1025.07</v>
      </c>
      <c r="E17" s="419">
        <v>40477</v>
      </c>
      <c r="F17" s="420">
        <v>1042.8499999999999</v>
      </c>
      <c r="G17" s="421">
        <v>31721</v>
      </c>
      <c r="H17" s="422">
        <v>1002.37</v>
      </c>
      <c r="I17" s="238">
        <v>55904</v>
      </c>
      <c r="J17" s="239">
        <v>1093.47</v>
      </c>
      <c r="K17" s="419">
        <v>34229</v>
      </c>
      <c r="L17" s="420">
        <v>1119.47</v>
      </c>
      <c r="M17" s="421">
        <v>21675</v>
      </c>
      <c r="N17" s="422">
        <v>1052.4100000000001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145779</v>
      </c>
      <c r="D18" s="239">
        <v>1073.71</v>
      </c>
      <c r="E18" s="419">
        <v>79196</v>
      </c>
      <c r="F18" s="420">
        <v>1104.3499999999999</v>
      </c>
      <c r="G18" s="421">
        <v>66583</v>
      </c>
      <c r="H18" s="422">
        <v>1037.27</v>
      </c>
      <c r="I18" s="238">
        <v>110317</v>
      </c>
      <c r="J18" s="239">
        <v>1141.4000000000001</v>
      </c>
      <c r="K18" s="419">
        <v>66830</v>
      </c>
      <c r="L18" s="420">
        <v>1175.4100000000001</v>
      </c>
      <c r="M18" s="421">
        <v>43487</v>
      </c>
      <c r="N18" s="422">
        <v>1089.1199999999999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234959</v>
      </c>
      <c r="D19" s="239">
        <v>1081.26</v>
      </c>
      <c r="E19" s="419">
        <v>124337</v>
      </c>
      <c r="F19" s="420">
        <v>1118.8499999999999</v>
      </c>
      <c r="G19" s="421">
        <v>110622</v>
      </c>
      <c r="H19" s="422">
        <v>1039.01</v>
      </c>
      <c r="I19" s="238">
        <v>168277</v>
      </c>
      <c r="J19" s="239">
        <v>1153.69</v>
      </c>
      <c r="K19" s="419">
        <v>102172</v>
      </c>
      <c r="L19" s="420">
        <v>1190.68</v>
      </c>
      <c r="M19" s="421">
        <v>66105</v>
      </c>
      <c r="N19" s="422">
        <v>1096.52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361607</v>
      </c>
      <c r="D20" s="239">
        <v>1195.3800000000001</v>
      </c>
      <c r="E20" s="419">
        <v>188131</v>
      </c>
      <c r="F20" s="420">
        <v>1315.22</v>
      </c>
      <c r="G20" s="421">
        <v>173475</v>
      </c>
      <c r="H20" s="422">
        <v>1065.4100000000001</v>
      </c>
      <c r="I20" s="238">
        <v>239095</v>
      </c>
      <c r="J20" s="239">
        <v>1266.73</v>
      </c>
      <c r="K20" s="419">
        <v>147946</v>
      </c>
      <c r="L20" s="420">
        <v>1332.55</v>
      </c>
      <c r="M20" s="421">
        <v>91149</v>
      </c>
      <c r="N20" s="422">
        <v>1159.8900000000001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695076</v>
      </c>
      <c r="D21" s="239">
        <v>1474.87</v>
      </c>
      <c r="E21" s="419">
        <v>386625</v>
      </c>
      <c r="F21" s="420">
        <v>1667.48</v>
      </c>
      <c r="G21" s="421">
        <v>308451</v>
      </c>
      <c r="H21" s="422">
        <v>1233.44</v>
      </c>
      <c r="I21" s="238">
        <v>330245</v>
      </c>
      <c r="J21" s="239">
        <v>1344.51</v>
      </c>
      <c r="K21" s="419">
        <v>205319</v>
      </c>
      <c r="L21" s="420">
        <v>1424.64</v>
      </c>
      <c r="M21" s="421">
        <v>124926</v>
      </c>
      <c r="N21" s="422">
        <v>1212.81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2006735</v>
      </c>
      <c r="D22" s="239">
        <v>1613.03</v>
      </c>
      <c r="E22" s="419">
        <v>1065102</v>
      </c>
      <c r="F22" s="420">
        <v>1793.97</v>
      </c>
      <c r="G22" s="421">
        <v>941632</v>
      </c>
      <c r="H22" s="422">
        <v>1408.38</v>
      </c>
      <c r="I22" s="238">
        <v>119086</v>
      </c>
      <c r="J22" s="239">
        <v>1385.17</v>
      </c>
      <c r="K22" s="419">
        <v>69786</v>
      </c>
      <c r="L22" s="420">
        <v>1492.87</v>
      </c>
      <c r="M22" s="421">
        <v>49300</v>
      </c>
      <c r="N22" s="422">
        <v>1232.72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1934959</v>
      </c>
      <c r="D23" s="239">
        <v>1557.67</v>
      </c>
      <c r="E23" s="419">
        <v>972462</v>
      </c>
      <c r="F23" s="420">
        <v>1799.35</v>
      </c>
      <c r="G23" s="421">
        <v>962497</v>
      </c>
      <c r="H23" s="422">
        <v>1313.48</v>
      </c>
      <c r="I23" s="238">
        <v>14</v>
      </c>
      <c r="J23" s="239">
        <v>886.17</v>
      </c>
      <c r="K23" s="419">
        <v>9</v>
      </c>
      <c r="L23" s="420">
        <v>994.64</v>
      </c>
      <c r="M23" s="421">
        <v>5</v>
      </c>
      <c r="N23" s="422">
        <v>690.92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1695133</v>
      </c>
      <c r="D24" s="239">
        <v>1458.91</v>
      </c>
      <c r="E24" s="419">
        <v>817915</v>
      </c>
      <c r="F24" s="420">
        <v>1782.38</v>
      </c>
      <c r="G24" s="421">
        <v>877217</v>
      </c>
      <c r="H24" s="422">
        <v>1157.32</v>
      </c>
      <c r="I24" s="238">
        <v>25</v>
      </c>
      <c r="J24" s="239">
        <v>710.2</v>
      </c>
      <c r="K24" s="419">
        <v>6</v>
      </c>
      <c r="L24" s="420">
        <v>763.05</v>
      </c>
      <c r="M24" s="421">
        <v>19</v>
      </c>
      <c r="N24" s="422">
        <v>693.51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1409054</v>
      </c>
      <c r="D25" s="239">
        <v>1286.44</v>
      </c>
      <c r="E25" s="419">
        <v>605100</v>
      </c>
      <c r="F25" s="420">
        <v>1655.88</v>
      </c>
      <c r="G25" s="421">
        <v>803951</v>
      </c>
      <c r="H25" s="422">
        <v>1008.38</v>
      </c>
      <c r="I25" s="238">
        <v>119</v>
      </c>
      <c r="J25" s="239">
        <v>549.45000000000005</v>
      </c>
      <c r="K25" s="419">
        <v>15</v>
      </c>
      <c r="L25" s="420">
        <v>520.57000000000005</v>
      </c>
      <c r="M25" s="421">
        <v>104</v>
      </c>
      <c r="N25" s="422">
        <v>553.62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1740308</v>
      </c>
      <c r="D26" s="239">
        <v>1074.5999999999999</v>
      </c>
      <c r="E26" s="419">
        <v>566001</v>
      </c>
      <c r="F26" s="420">
        <v>1397.99</v>
      </c>
      <c r="G26" s="421">
        <v>1174286</v>
      </c>
      <c r="H26" s="422">
        <v>918.73</v>
      </c>
      <c r="I26" s="238">
        <v>1520</v>
      </c>
      <c r="J26" s="239">
        <v>567.91999999999996</v>
      </c>
      <c r="K26" s="419">
        <v>58</v>
      </c>
      <c r="L26" s="420">
        <v>591.9</v>
      </c>
      <c r="M26" s="421">
        <v>1462</v>
      </c>
      <c r="N26" s="422">
        <v>566.97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83</v>
      </c>
      <c r="D27" s="239">
        <v>2345.67</v>
      </c>
      <c r="E27" s="419">
        <v>65</v>
      </c>
      <c r="F27" s="420">
        <v>2538.12</v>
      </c>
      <c r="G27" s="421">
        <v>18</v>
      </c>
      <c r="H27" s="422">
        <v>1650.71</v>
      </c>
      <c r="I27" s="238">
        <v>2</v>
      </c>
      <c r="J27" s="239">
        <v>1206.6500000000001</v>
      </c>
      <c r="K27" s="419">
        <v>2</v>
      </c>
      <c r="L27" s="420">
        <v>1206.6500000000001</v>
      </c>
      <c r="M27" s="421">
        <v>0</v>
      </c>
      <c r="N27" s="422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4" t="s">
        <v>27</v>
      </c>
      <c r="C28" s="426">
        <v>73</v>
      </c>
      <c r="D28" s="425" t="s">
        <v>217</v>
      </c>
      <c r="E28" s="426">
        <v>71</v>
      </c>
      <c r="F28" s="425" t="s">
        <v>217</v>
      </c>
      <c r="G28" s="426">
        <v>74</v>
      </c>
      <c r="H28" s="425" t="s">
        <v>217</v>
      </c>
      <c r="I28" s="426">
        <v>56</v>
      </c>
      <c r="J28" s="425" t="s">
        <v>217</v>
      </c>
      <c r="K28" s="426">
        <v>56</v>
      </c>
      <c r="L28" s="425" t="s">
        <v>217</v>
      </c>
      <c r="M28" s="426">
        <v>56</v>
      </c>
      <c r="N28" s="425" t="s">
        <v>217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2" t="s">
        <v>0</v>
      </c>
      <c r="C30" s="543" t="s">
        <v>29</v>
      </c>
      <c r="D30" s="543"/>
      <c r="E30" s="543"/>
      <c r="F30" s="543"/>
      <c r="G30" s="543"/>
      <c r="H30" s="543"/>
      <c r="I30" s="543" t="s">
        <v>30</v>
      </c>
      <c r="J30" s="543"/>
      <c r="K30" s="543"/>
      <c r="L30" s="543"/>
      <c r="M30" s="543"/>
      <c r="N30" s="543"/>
    </row>
    <row r="31" spans="1:33" ht="14.25" customHeight="1">
      <c r="B31" s="542"/>
      <c r="C31" s="544" t="s">
        <v>6</v>
      </c>
      <c r="D31" s="544"/>
      <c r="E31" s="545" t="s">
        <v>3</v>
      </c>
      <c r="F31" s="545"/>
      <c r="G31" s="546" t="s">
        <v>4</v>
      </c>
      <c r="H31" s="546"/>
      <c r="I31" s="544" t="s">
        <v>6</v>
      </c>
      <c r="J31" s="544"/>
      <c r="K31" s="545" t="s">
        <v>3</v>
      </c>
      <c r="L31" s="545"/>
      <c r="M31" s="546" t="s">
        <v>4</v>
      </c>
      <c r="N31" s="546"/>
    </row>
    <row r="32" spans="1:33" ht="14.25" customHeight="1">
      <c r="B32" s="542"/>
      <c r="C32" s="436" t="s">
        <v>7</v>
      </c>
      <c r="D32" s="437" t="s">
        <v>8</v>
      </c>
      <c r="E32" s="433" t="s">
        <v>7</v>
      </c>
      <c r="F32" s="434" t="s">
        <v>8</v>
      </c>
      <c r="G32" s="435" t="s">
        <v>7</v>
      </c>
      <c r="H32" s="435" t="s">
        <v>8</v>
      </c>
      <c r="I32" s="436" t="s">
        <v>7</v>
      </c>
      <c r="J32" s="437" t="s">
        <v>8</v>
      </c>
      <c r="K32" s="433" t="s">
        <v>7</v>
      </c>
      <c r="L32" s="434" t="s">
        <v>8</v>
      </c>
      <c r="M32" s="435" t="s">
        <v>7</v>
      </c>
      <c r="N32" s="435" t="s">
        <v>8</v>
      </c>
    </row>
    <row r="33" spans="2:33" ht="14.25" customHeight="1">
      <c r="B33" s="241" t="s">
        <v>6</v>
      </c>
      <c r="C33" s="431">
        <v>6746923</v>
      </c>
      <c r="D33" s="432">
        <v>1574.93</v>
      </c>
      <c r="E33" s="427">
        <v>3908142</v>
      </c>
      <c r="F33" s="428">
        <v>1796.97</v>
      </c>
      <c r="G33" s="429">
        <v>2838763</v>
      </c>
      <c r="H33" s="430">
        <v>1269.26</v>
      </c>
      <c r="I33" s="431">
        <v>2344874</v>
      </c>
      <c r="J33" s="432">
        <v>976.01</v>
      </c>
      <c r="K33" s="427">
        <v>219799</v>
      </c>
      <c r="L33" s="428">
        <v>670.6</v>
      </c>
      <c r="M33" s="429">
        <v>2125067</v>
      </c>
      <c r="N33" s="430">
        <v>1007.6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19">
        <v>0</v>
      </c>
      <c r="F34" s="420">
        <v>0</v>
      </c>
      <c r="G34" s="421">
        <v>0</v>
      </c>
      <c r="H34" s="422">
        <v>0</v>
      </c>
      <c r="I34" s="238">
        <v>0</v>
      </c>
      <c r="J34" s="239">
        <v>0</v>
      </c>
      <c r="K34" s="419">
        <v>0</v>
      </c>
      <c r="L34" s="420">
        <v>0</v>
      </c>
      <c r="M34" s="421">
        <v>0</v>
      </c>
      <c r="N34" s="422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19">
        <v>0</v>
      </c>
      <c r="F35" s="420">
        <v>0</v>
      </c>
      <c r="G35" s="421">
        <v>0</v>
      </c>
      <c r="H35" s="422">
        <v>0</v>
      </c>
      <c r="I35" s="238">
        <v>0</v>
      </c>
      <c r="J35" s="239">
        <v>0</v>
      </c>
      <c r="K35" s="419">
        <v>0</v>
      </c>
      <c r="L35" s="420">
        <v>0</v>
      </c>
      <c r="M35" s="421">
        <v>0</v>
      </c>
      <c r="N35" s="422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19">
        <v>0</v>
      </c>
      <c r="F36" s="420">
        <v>0</v>
      </c>
      <c r="G36" s="421">
        <v>0</v>
      </c>
      <c r="H36" s="422">
        <v>0</v>
      </c>
      <c r="I36" s="238">
        <v>0</v>
      </c>
      <c r="J36" s="239">
        <v>0</v>
      </c>
      <c r="K36" s="419">
        <v>0</v>
      </c>
      <c r="L36" s="420">
        <v>0</v>
      </c>
      <c r="M36" s="421">
        <v>0</v>
      </c>
      <c r="N36" s="422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19">
        <v>0</v>
      </c>
      <c r="F37" s="420">
        <v>0</v>
      </c>
      <c r="G37" s="421">
        <v>0</v>
      </c>
      <c r="H37" s="422">
        <v>0</v>
      </c>
      <c r="I37" s="238">
        <v>1</v>
      </c>
      <c r="J37" s="239">
        <v>1266.68</v>
      </c>
      <c r="K37" s="419">
        <v>0</v>
      </c>
      <c r="L37" s="420">
        <v>0</v>
      </c>
      <c r="M37" s="421">
        <v>1</v>
      </c>
      <c r="N37" s="422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19">
        <v>0</v>
      </c>
      <c r="F38" s="420">
        <v>0</v>
      </c>
      <c r="G38" s="421">
        <v>0</v>
      </c>
      <c r="H38" s="422">
        <v>0</v>
      </c>
      <c r="I38" s="238">
        <v>15</v>
      </c>
      <c r="J38" s="239">
        <v>942.25</v>
      </c>
      <c r="K38" s="419">
        <v>1</v>
      </c>
      <c r="L38" s="420">
        <v>272.7</v>
      </c>
      <c r="M38" s="421">
        <v>14</v>
      </c>
      <c r="N38" s="422">
        <v>990.08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19">
        <v>0</v>
      </c>
      <c r="F39" s="420">
        <v>0</v>
      </c>
      <c r="G39" s="421">
        <v>0</v>
      </c>
      <c r="H39" s="422">
        <v>0</v>
      </c>
      <c r="I39" s="238">
        <v>191</v>
      </c>
      <c r="J39" s="239">
        <v>989.74</v>
      </c>
      <c r="K39" s="419">
        <v>17</v>
      </c>
      <c r="L39" s="420">
        <v>791.26</v>
      </c>
      <c r="M39" s="421">
        <v>174</v>
      </c>
      <c r="N39" s="422">
        <v>1009.14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19">
        <v>0</v>
      </c>
      <c r="F40" s="420">
        <v>0</v>
      </c>
      <c r="G40" s="421">
        <v>0</v>
      </c>
      <c r="H40" s="422">
        <v>0</v>
      </c>
      <c r="I40" s="238">
        <v>772</v>
      </c>
      <c r="J40" s="239">
        <v>1007.37</v>
      </c>
      <c r="K40" s="419">
        <v>114</v>
      </c>
      <c r="L40" s="420">
        <v>966.54</v>
      </c>
      <c r="M40" s="421">
        <v>658</v>
      </c>
      <c r="N40" s="422">
        <v>1014.44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19">
        <v>0</v>
      </c>
      <c r="F41" s="420">
        <v>0</v>
      </c>
      <c r="G41" s="421">
        <v>0</v>
      </c>
      <c r="H41" s="422">
        <v>0</v>
      </c>
      <c r="I41" s="238">
        <v>2983</v>
      </c>
      <c r="J41" s="239">
        <v>1025.83</v>
      </c>
      <c r="K41" s="419">
        <v>409</v>
      </c>
      <c r="L41" s="420">
        <v>885.33</v>
      </c>
      <c r="M41" s="421">
        <v>2574</v>
      </c>
      <c r="N41" s="422">
        <v>1048.1500000000001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19">
        <v>0</v>
      </c>
      <c r="F42" s="420">
        <v>0</v>
      </c>
      <c r="G42" s="421">
        <v>0</v>
      </c>
      <c r="H42" s="422">
        <v>0</v>
      </c>
      <c r="I42" s="238">
        <v>8393</v>
      </c>
      <c r="J42" s="239">
        <v>1025.2</v>
      </c>
      <c r="K42" s="419">
        <v>1480</v>
      </c>
      <c r="L42" s="420">
        <v>902.88</v>
      </c>
      <c r="M42" s="421">
        <v>6913</v>
      </c>
      <c r="N42" s="422">
        <v>1051.3900000000001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46</v>
      </c>
      <c r="D43" s="239">
        <v>2665.9</v>
      </c>
      <c r="E43" s="419">
        <v>37</v>
      </c>
      <c r="F43" s="420">
        <v>2774.94</v>
      </c>
      <c r="G43" s="421">
        <v>9</v>
      </c>
      <c r="H43" s="422">
        <v>2217.63</v>
      </c>
      <c r="I43" s="238">
        <v>20849</v>
      </c>
      <c r="J43" s="239">
        <v>1027.8800000000001</v>
      </c>
      <c r="K43" s="419">
        <v>3916</v>
      </c>
      <c r="L43" s="420">
        <v>912.11</v>
      </c>
      <c r="M43" s="421">
        <v>16933</v>
      </c>
      <c r="N43" s="422">
        <v>1054.6500000000001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310</v>
      </c>
      <c r="D44" s="239">
        <v>2631.5</v>
      </c>
      <c r="E44" s="419">
        <v>232</v>
      </c>
      <c r="F44" s="420">
        <v>2684.97</v>
      </c>
      <c r="G44" s="421">
        <v>78</v>
      </c>
      <c r="H44" s="422">
        <v>2472.4699999999998</v>
      </c>
      <c r="I44" s="238">
        <v>41825</v>
      </c>
      <c r="J44" s="239">
        <v>999.57</v>
      </c>
      <c r="K44" s="419">
        <v>7813</v>
      </c>
      <c r="L44" s="420">
        <v>897.67</v>
      </c>
      <c r="M44" s="421">
        <v>34012</v>
      </c>
      <c r="N44" s="422">
        <v>1022.98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9263</v>
      </c>
      <c r="D45" s="239">
        <v>2842.81</v>
      </c>
      <c r="E45" s="419">
        <v>8433</v>
      </c>
      <c r="F45" s="420">
        <v>2896.81</v>
      </c>
      <c r="G45" s="421">
        <v>830</v>
      </c>
      <c r="H45" s="422">
        <v>2294.16</v>
      </c>
      <c r="I45" s="238">
        <v>80031</v>
      </c>
      <c r="J45" s="239">
        <v>959.89</v>
      </c>
      <c r="K45" s="419">
        <v>13394</v>
      </c>
      <c r="L45" s="420">
        <v>855.4</v>
      </c>
      <c r="M45" s="421">
        <v>66637</v>
      </c>
      <c r="N45" s="422">
        <v>980.9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192993</v>
      </c>
      <c r="D46" s="239">
        <v>2164.52</v>
      </c>
      <c r="E46" s="419">
        <v>141885</v>
      </c>
      <c r="F46" s="420">
        <v>2251.37</v>
      </c>
      <c r="G46" s="421">
        <v>51108</v>
      </c>
      <c r="H46" s="422">
        <v>1923.4</v>
      </c>
      <c r="I46" s="238">
        <v>136381</v>
      </c>
      <c r="J46" s="239">
        <v>980.54</v>
      </c>
      <c r="K46" s="419">
        <v>20592</v>
      </c>
      <c r="L46" s="420">
        <v>835.86</v>
      </c>
      <c r="M46" s="421">
        <v>115789</v>
      </c>
      <c r="N46" s="422">
        <v>1006.27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1655514</v>
      </c>
      <c r="D47" s="239">
        <v>1718.94</v>
      </c>
      <c r="E47" s="419">
        <v>954752</v>
      </c>
      <c r="F47" s="420">
        <v>1858.72</v>
      </c>
      <c r="G47" s="421">
        <v>700762</v>
      </c>
      <c r="H47" s="422">
        <v>1528.51</v>
      </c>
      <c r="I47" s="238">
        <v>205779</v>
      </c>
      <c r="J47" s="239">
        <v>987.13</v>
      </c>
      <c r="K47" s="419">
        <v>27713</v>
      </c>
      <c r="L47" s="420">
        <v>753.58</v>
      </c>
      <c r="M47" s="421">
        <v>178065</v>
      </c>
      <c r="N47" s="422">
        <v>1023.47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1648255</v>
      </c>
      <c r="D48" s="239">
        <v>1657.92</v>
      </c>
      <c r="E48" s="419">
        <v>933556</v>
      </c>
      <c r="F48" s="420">
        <v>1844.48</v>
      </c>
      <c r="G48" s="421">
        <v>714699</v>
      </c>
      <c r="H48" s="422">
        <v>1414.24</v>
      </c>
      <c r="I48" s="238">
        <v>269442</v>
      </c>
      <c r="J48" s="239">
        <v>988.21</v>
      </c>
      <c r="K48" s="419">
        <v>31400</v>
      </c>
      <c r="L48" s="420">
        <v>682.84</v>
      </c>
      <c r="M48" s="421">
        <v>238042</v>
      </c>
      <c r="N48" s="422">
        <v>1028.49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1322590</v>
      </c>
      <c r="D49" s="239">
        <v>1588.01</v>
      </c>
      <c r="E49" s="419">
        <v>781381</v>
      </c>
      <c r="F49" s="420">
        <v>1835.65</v>
      </c>
      <c r="G49" s="421">
        <v>541208</v>
      </c>
      <c r="H49" s="422">
        <v>1230.48</v>
      </c>
      <c r="I49" s="238">
        <v>361236</v>
      </c>
      <c r="J49" s="239">
        <v>1005.7</v>
      </c>
      <c r="K49" s="419">
        <v>32527</v>
      </c>
      <c r="L49" s="420">
        <v>621.20000000000005</v>
      </c>
      <c r="M49" s="421">
        <v>328709</v>
      </c>
      <c r="N49" s="422">
        <v>1043.74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973022</v>
      </c>
      <c r="D50" s="239">
        <v>1421.12</v>
      </c>
      <c r="E50" s="419">
        <v>572264</v>
      </c>
      <c r="F50" s="420">
        <v>1717.47</v>
      </c>
      <c r="G50" s="421">
        <v>400756</v>
      </c>
      <c r="H50" s="422">
        <v>997.94</v>
      </c>
      <c r="I50" s="238">
        <v>429086</v>
      </c>
      <c r="J50" s="239">
        <v>988.82</v>
      </c>
      <c r="K50" s="419">
        <v>30984</v>
      </c>
      <c r="L50" s="420">
        <v>569.41</v>
      </c>
      <c r="M50" s="421">
        <v>398101</v>
      </c>
      <c r="N50" s="422">
        <v>1021.47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944849</v>
      </c>
      <c r="D51" s="239">
        <v>1184.6099999999999</v>
      </c>
      <c r="E51" s="419">
        <v>515539</v>
      </c>
      <c r="F51" s="420">
        <v>1482.58</v>
      </c>
      <c r="G51" s="421">
        <v>429295</v>
      </c>
      <c r="H51" s="422">
        <v>826.78</v>
      </c>
      <c r="I51" s="238">
        <v>787890</v>
      </c>
      <c r="J51" s="239">
        <v>945.82</v>
      </c>
      <c r="K51" s="419">
        <v>49439</v>
      </c>
      <c r="L51" s="420">
        <v>528.88</v>
      </c>
      <c r="M51" s="421">
        <v>738445</v>
      </c>
      <c r="N51" s="422">
        <v>973.73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81</v>
      </c>
      <c r="D52" s="239">
        <v>2373.79</v>
      </c>
      <c r="E52" s="419">
        <v>63</v>
      </c>
      <c r="F52" s="420">
        <v>2580.39</v>
      </c>
      <c r="G52" s="421">
        <v>18</v>
      </c>
      <c r="H52" s="422">
        <v>1650.71</v>
      </c>
      <c r="I52" s="238">
        <v>0</v>
      </c>
      <c r="J52" s="239">
        <v>0</v>
      </c>
      <c r="K52" s="419">
        <v>0</v>
      </c>
      <c r="L52" s="420">
        <v>0</v>
      </c>
      <c r="M52" s="421">
        <v>0</v>
      </c>
      <c r="N52" s="422">
        <v>0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4" t="s">
        <v>27</v>
      </c>
      <c r="C53" s="426">
        <v>75</v>
      </c>
      <c r="D53" s="425" t="s">
        <v>217</v>
      </c>
      <c r="E53" s="426">
        <v>75</v>
      </c>
      <c r="F53" s="425" t="s">
        <v>217</v>
      </c>
      <c r="G53" s="426">
        <v>76</v>
      </c>
      <c r="H53" s="425" t="s">
        <v>217</v>
      </c>
      <c r="I53" s="426">
        <v>78</v>
      </c>
      <c r="J53" s="425" t="s">
        <v>217</v>
      </c>
      <c r="K53" s="426">
        <v>74</v>
      </c>
      <c r="L53" s="425" t="s">
        <v>217</v>
      </c>
      <c r="M53" s="426">
        <v>79</v>
      </c>
      <c r="N53" s="425" t="s">
        <v>217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2" t="s">
        <v>0</v>
      </c>
      <c r="C55" s="543" t="s">
        <v>31</v>
      </c>
      <c r="D55" s="543"/>
      <c r="E55" s="543"/>
      <c r="F55" s="543"/>
      <c r="G55" s="543"/>
      <c r="H55" s="543"/>
      <c r="I55" s="543" t="s">
        <v>1</v>
      </c>
      <c r="J55" s="543"/>
      <c r="K55" s="543"/>
      <c r="L55" s="543"/>
      <c r="M55" s="543"/>
      <c r="N55" s="543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2"/>
      <c r="C56" s="544" t="s">
        <v>6</v>
      </c>
      <c r="D56" s="544"/>
      <c r="E56" s="545" t="s">
        <v>3</v>
      </c>
      <c r="F56" s="545"/>
      <c r="G56" s="546" t="s">
        <v>4</v>
      </c>
      <c r="H56" s="546"/>
      <c r="I56" s="544" t="s">
        <v>6</v>
      </c>
      <c r="J56" s="544"/>
      <c r="K56" s="545" t="s">
        <v>3</v>
      </c>
      <c r="L56" s="545"/>
      <c r="M56" s="546" t="s">
        <v>4</v>
      </c>
      <c r="N56" s="546"/>
    </row>
    <row r="57" spans="2:33" ht="14.25" customHeight="1">
      <c r="B57" s="542"/>
      <c r="C57" s="436" t="s">
        <v>7</v>
      </c>
      <c r="D57" s="437" t="s">
        <v>8</v>
      </c>
      <c r="E57" s="433" t="s">
        <v>7</v>
      </c>
      <c r="F57" s="434" t="s">
        <v>8</v>
      </c>
      <c r="G57" s="435" t="s">
        <v>7</v>
      </c>
      <c r="H57" s="435" t="s">
        <v>8</v>
      </c>
      <c r="I57" s="436" t="s">
        <v>7</v>
      </c>
      <c r="J57" s="437" t="s">
        <v>8</v>
      </c>
      <c r="K57" s="433" t="s">
        <v>7</v>
      </c>
      <c r="L57" s="434" t="s">
        <v>8</v>
      </c>
      <c r="M57" s="435" t="s">
        <v>7</v>
      </c>
      <c r="N57" s="435" t="s">
        <v>8</v>
      </c>
    </row>
    <row r="58" spans="2:33" ht="14.25" customHeight="1">
      <c r="B58" s="241" t="s">
        <v>6</v>
      </c>
      <c r="C58" s="431">
        <v>336336</v>
      </c>
      <c r="D58" s="432">
        <v>552.23</v>
      </c>
      <c r="E58" s="427">
        <v>176428</v>
      </c>
      <c r="F58" s="428">
        <v>555.66999999999996</v>
      </c>
      <c r="G58" s="429">
        <v>159892</v>
      </c>
      <c r="H58" s="430">
        <v>548.45000000000005</v>
      </c>
      <c r="I58" s="431">
        <v>46928</v>
      </c>
      <c r="J58" s="432">
        <v>825.16</v>
      </c>
      <c r="K58" s="427">
        <v>16624</v>
      </c>
      <c r="L58" s="428">
        <v>796.85</v>
      </c>
      <c r="M58" s="429">
        <v>30304</v>
      </c>
      <c r="N58" s="430">
        <v>840.69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2103</v>
      </c>
      <c r="D59" s="239">
        <v>381.47</v>
      </c>
      <c r="E59" s="419">
        <v>1086</v>
      </c>
      <c r="F59" s="420">
        <v>382.19</v>
      </c>
      <c r="G59" s="421">
        <v>1017</v>
      </c>
      <c r="H59" s="422">
        <v>380.71</v>
      </c>
      <c r="I59" s="238">
        <v>1</v>
      </c>
      <c r="J59" s="239">
        <v>376.96</v>
      </c>
      <c r="K59" s="419">
        <v>1</v>
      </c>
      <c r="L59" s="420">
        <v>376.96</v>
      </c>
      <c r="M59" s="421">
        <v>0</v>
      </c>
      <c r="N59" s="422">
        <v>0</v>
      </c>
    </row>
    <row r="60" spans="2:33" ht="14.25" customHeight="1">
      <c r="B60" s="240" t="s">
        <v>10</v>
      </c>
      <c r="C60" s="238">
        <v>10047</v>
      </c>
      <c r="D60" s="239">
        <v>384.17</v>
      </c>
      <c r="E60" s="419">
        <v>5158</v>
      </c>
      <c r="F60" s="420">
        <v>385.57</v>
      </c>
      <c r="G60" s="421">
        <v>4889</v>
      </c>
      <c r="H60" s="422">
        <v>382.69</v>
      </c>
      <c r="I60" s="238">
        <v>1</v>
      </c>
      <c r="J60" s="239">
        <v>286.5</v>
      </c>
      <c r="K60" s="419">
        <v>1</v>
      </c>
      <c r="L60" s="420">
        <v>286.5</v>
      </c>
      <c r="M60" s="421">
        <v>0</v>
      </c>
      <c r="N60" s="422">
        <v>0</v>
      </c>
    </row>
    <row r="61" spans="2:33" ht="14.25" customHeight="1">
      <c r="B61" s="237" t="s">
        <v>11</v>
      </c>
      <c r="C61" s="238">
        <v>26156</v>
      </c>
      <c r="D61" s="239">
        <v>390.01</v>
      </c>
      <c r="E61" s="419">
        <v>13347</v>
      </c>
      <c r="F61" s="420">
        <v>388.84</v>
      </c>
      <c r="G61" s="421">
        <v>12809</v>
      </c>
      <c r="H61" s="422">
        <v>391.23</v>
      </c>
      <c r="I61" s="238">
        <v>7</v>
      </c>
      <c r="J61" s="239">
        <v>379.86</v>
      </c>
      <c r="K61" s="419">
        <v>2</v>
      </c>
      <c r="L61" s="420">
        <v>331.57</v>
      </c>
      <c r="M61" s="421">
        <v>5</v>
      </c>
      <c r="N61" s="422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57778</v>
      </c>
      <c r="D62" s="239">
        <v>391.58</v>
      </c>
      <c r="E62" s="419">
        <v>29578</v>
      </c>
      <c r="F62" s="420">
        <v>393.36</v>
      </c>
      <c r="G62" s="421">
        <v>28190</v>
      </c>
      <c r="H62" s="422">
        <v>389.73</v>
      </c>
      <c r="I62" s="238">
        <v>33</v>
      </c>
      <c r="J62" s="239">
        <v>412.43</v>
      </c>
      <c r="K62" s="419">
        <v>17</v>
      </c>
      <c r="L62" s="420">
        <v>409.83</v>
      </c>
      <c r="M62" s="421">
        <v>16</v>
      </c>
      <c r="N62" s="422">
        <v>415.19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89635</v>
      </c>
      <c r="D63" s="239">
        <v>400.85</v>
      </c>
      <c r="E63" s="419">
        <v>44276</v>
      </c>
      <c r="F63" s="420">
        <v>400.9</v>
      </c>
      <c r="G63" s="421">
        <v>45354</v>
      </c>
      <c r="H63" s="422">
        <v>400.81</v>
      </c>
      <c r="I63" s="238">
        <v>20</v>
      </c>
      <c r="J63" s="239">
        <v>407.75</v>
      </c>
      <c r="K63" s="419">
        <v>8</v>
      </c>
      <c r="L63" s="420">
        <v>386.87</v>
      </c>
      <c r="M63" s="421">
        <v>12</v>
      </c>
      <c r="N63" s="422">
        <v>421.66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5596</v>
      </c>
      <c r="D64" s="239">
        <v>458.42</v>
      </c>
      <c r="E64" s="419">
        <v>2838</v>
      </c>
      <c r="F64" s="420">
        <v>458.06</v>
      </c>
      <c r="G64" s="421">
        <v>2758</v>
      </c>
      <c r="H64" s="422">
        <v>458.78</v>
      </c>
      <c r="I64" s="238">
        <v>117</v>
      </c>
      <c r="J64" s="239">
        <v>355.99</v>
      </c>
      <c r="K64" s="419">
        <v>50</v>
      </c>
      <c r="L64" s="420">
        <v>345.06</v>
      </c>
      <c r="M64" s="421">
        <v>67</v>
      </c>
      <c r="N64" s="422">
        <v>364.14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3200</v>
      </c>
      <c r="D65" s="239">
        <v>458.15</v>
      </c>
      <c r="E65" s="419">
        <v>1959</v>
      </c>
      <c r="F65" s="420">
        <v>461.62</v>
      </c>
      <c r="G65" s="421">
        <v>1241</v>
      </c>
      <c r="H65" s="422">
        <v>452.69</v>
      </c>
      <c r="I65" s="238">
        <v>89</v>
      </c>
      <c r="J65" s="239">
        <v>348.34</v>
      </c>
      <c r="K65" s="419">
        <v>42</v>
      </c>
      <c r="L65" s="420">
        <v>369.87</v>
      </c>
      <c r="M65" s="421">
        <v>47</v>
      </c>
      <c r="N65" s="422">
        <v>329.09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4925</v>
      </c>
      <c r="D66" s="239">
        <v>487.52</v>
      </c>
      <c r="E66" s="419">
        <v>2994</v>
      </c>
      <c r="F66" s="420">
        <v>488.77</v>
      </c>
      <c r="G66" s="421">
        <v>1931</v>
      </c>
      <c r="H66" s="422">
        <v>485.58</v>
      </c>
      <c r="I66" s="238">
        <v>104</v>
      </c>
      <c r="J66" s="239">
        <v>410.13</v>
      </c>
      <c r="K66" s="419">
        <v>56</v>
      </c>
      <c r="L66" s="420">
        <v>415.75</v>
      </c>
      <c r="M66" s="421">
        <v>48</v>
      </c>
      <c r="N66" s="422">
        <v>403.58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7731</v>
      </c>
      <c r="D67" s="239">
        <v>544.47</v>
      </c>
      <c r="E67" s="419">
        <v>4682</v>
      </c>
      <c r="F67" s="420">
        <v>538.78</v>
      </c>
      <c r="G67" s="421">
        <v>3049</v>
      </c>
      <c r="H67" s="422">
        <v>553.22</v>
      </c>
      <c r="I67" s="238">
        <v>170</v>
      </c>
      <c r="J67" s="239">
        <v>378.84</v>
      </c>
      <c r="K67" s="419">
        <v>86</v>
      </c>
      <c r="L67" s="420">
        <v>396.01</v>
      </c>
      <c r="M67" s="421">
        <v>84</v>
      </c>
      <c r="N67" s="422">
        <v>361.25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13698</v>
      </c>
      <c r="D68" s="239">
        <v>616.73</v>
      </c>
      <c r="E68" s="419">
        <v>8017</v>
      </c>
      <c r="F68" s="420">
        <v>616.91999999999996</v>
      </c>
      <c r="G68" s="421">
        <v>5681</v>
      </c>
      <c r="H68" s="422">
        <v>616.46</v>
      </c>
      <c r="I68" s="238">
        <v>869</v>
      </c>
      <c r="J68" s="239">
        <v>699.66</v>
      </c>
      <c r="K68" s="419">
        <v>396</v>
      </c>
      <c r="L68" s="420">
        <v>723.95</v>
      </c>
      <c r="M68" s="421">
        <v>473</v>
      </c>
      <c r="N68" s="422">
        <v>679.32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20592</v>
      </c>
      <c r="D69" s="239">
        <v>694.52</v>
      </c>
      <c r="E69" s="419">
        <v>12159</v>
      </c>
      <c r="F69" s="420">
        <v>688.51</v>
      </c>
      <c r="G69" s="421">
        <v>8433</v>
      </c>
      <c r="H69" s="422">
        <v>703.19</v>
      </c>
      <c r="I69" s="238">
        <v>3955</v>
      </c>
      <c r="J69" s="239">
        <v>755.64</v>
      </c>
      <c r="K69" s="419">
        <v>1961</v>
      </c>
      <c r="L69" s="420">
        <v>740.8</v>
      </c>
      <c r="M69" s="421">
        <v>1994</v>
      </c>
      <c r="N69" s="422">
        <v>770.23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24661</v>
      </c>
      <c r="D70" s="239">
        <v>781.58</v>
      </c>
      <c r="E70" s="419">
        <v>14374</v>
      </c>
      <c r="F70" s="420">
        <v>780.31</v>
      </c>
      <c r="G70" s="421">
        <v>10286</v>
      </c>
      <c r="H70" s="422">
        <v>783.39</v>
      </c>
      <c r="I70" s="238">
        <v>8557</v>
      </c>
      <c r="J70" s="239">
        <v>813.23</v>
      </c>
      <c r="K70" s="419">
        <v>3984</v>
      </c>
      <c r="L70" s="420">
        <v>799.73</v>
      </c>
      <c r="M70" s="421">
        <v>4573</v>
      </c>
      <c r="N70" s="422">
        <v>824.99</v>
      </c>
      <c r="R70" s="200"/>
      <c r="S70" s="193"/>
      <c r="T70" s="518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24734</v>
      </c>
      <c r="D71" s="239">
        <v>840.24</v>
      </c>
      <c r="E71" s="419">
        <v>14126</v>
      </c>
      <c r="F71" s="420">
        <v>833.86</v>
      </c>
      <c r="G71" s="421">
        <v>10608</v>
      </c>
      <c r="H71" s="422">
        <v>848.73</v>
      </c>
      <c r="I71" s="238">
        <v>10723</v>
      </c>
      <c r="J71" s="239">
        <v>828.26</v>
      </c>
      <c r="K71" s="419">
        <v>4703</v>
      </c>
      <c r="L71" s="420">
        <v>798.42</v>
      </c>
      <c r="M71" s="421">
        <v>6020</v>
      </c>
      <c r="N71" s="422">
        <v>851.57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19139</v>
      </c>
      <c r="D72" s="239">
        <v>864.35</v>
      </c>
      <c r="E72" s="419">
        <v>10282</v>
      </c>
      <c r="F72" s="420">
        <v>858.45</v>
      </c>
      <c r="G72" s="421">
        <v>8857</v>
      </c>
      <c r="H72" s="422">
        <v>871.19</v>
      </c>
      <c r="I72" s="238">
        <v>7217</v>
      </c>
      <c r="J72" s="239">
        <v>910.63</v>
      </c>
      <c r="K72" s="419">
        <v>2569</v>
      </c>
      <c r="L72" s="420">
        <v>876.91</v>
      </c>
      <c r="M72" s="421">
        <v>4648</v>
      </c>
      <c r="N72" s="422">
        <v>929.27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12395</v>
      </c>
      <c r="D73" s="239">
        <v>864.24</v>
      </c>
      <c r="E73" s="419">
        <v>6166</v>
      </c>
      <c r="F73" s="420">
        <v>857.02</v>
      </c>
      <c r="G73" s="421">
        <v>6229</v>
      </c>
      <c r="H73" s="422">
        <v>871.39</v>
      </c>
      <c r="I73" s="238">
        <v>4853</v>
      </c>
      <c r="J73" s="239">
        <v>895.85</v>
      </c>
      <c r="K73" s="419">
        <v>1331</v>
      </c>
      <c r="L73" s="420">
        <v>856.73</v>
      </c>
      <c r="M73" s="421">
        <v>3522</v>
      </c>
      <c r="N73" s="422">
        <v>910.64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7499</v>
      </c>
      <c r="D74" s="239">
        <v>841.2</v>
      </c>
      <c r="E74" s="419">
        <v>3265</v>
      </c>
      <c r="F74" s="420">
        <v>826.38</v>
      </c>
      <c r="G74" s="421">
        <v>4234</v>
      </c>
      <c r="H74" s="422">
        <v>852.63</v>
      </c>
      <c r="I74" s="238">
        <v>3783</v>
      </c>
      <c r="J74" s="239">
        <v>831.81</v>
      </c>
      <c r="K74" s="419">
        <v>736</v>
      </c>
      <c r="L74" s="420">
        <v>794.66</v>
      </c>
      <c r="M74" s="421">
        <v>3047</v>
      </c>
      <c r="N74" s="422">
        <v>840.78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3978</v>
      </c>
      <c r="D75" s="239">
        <v>814.24</v>
      </c>
      <c r="E75" s="419">
        <v>1452</v>
      </c>
      <c r="F75" s="420">
        <v>817.4</v>
      </c>
      <c r="G75" s="421">
        <v>2526</v>
      </c>
      <c r="H75" s="422">
        <v>812.42</v>
      </c>
      <c r="I75" s="238">
        <v>2849</v>
      </c>
      <c r="J75" s="239">
        <v>803.52</v>
      </c>
      <c r="K75" s="419">
        <v>385</v>
      </c>
      <c r="L75" s="420">
        <v>755.22</v>
      </c>
      <c r="M75" s="421">
        <v>2464</v>
      </c>
      <c r="N75" s="422">
        <v>811.07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2469</v>
      </c>
      <c r="D76" s="239">
        <v>837.31</v>
      </c>
      <c r="E76" s="419">
        <v>669</v>
      </c>
      <c r="F76" s="420">
        <v>835.56</v>
      </c>
      <c r="G76" s="421">
        <v>1800</v>
      </c>
      <c r="H76" s="422">
        <v>837.96</v>
      </c>
      <c r="I76" s="238">
        <v>3580</v>
      </c>
      <c r="J76" s="239">
        <v>761.46</v>
      </c>
      <c r="K76" s="419">
        <v>296</v>
      </c>
      <c r="L76" s="420">
        <v>662.28</v>
      </c>
      <c r="M76" s="421">
        <v>3284</v>
      </c>
      <c r="N76" s="422">
        <v>770.4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19">
        <v>0</v>
      </c>
      <c r="F77" s="420">
        <v>0</v>
      </c>
      <c r="G77" s="421">
        <v>0</v>
      </c>
      <c r="H77" s="422">
        <v>0</v>
      </c>
      <c r="I77" s="238">
        <v>0</v>
      </c>
      <c r="J77" s="239">
        <v>0</v>
      </c>
      <c r="K77" s="419">
        <v>0</v>
      </c>
      <c r="L77" s="420">
        <v>0</v>
      </c>
      <c r="M77" s="421">
        <v>0</v>
      </c>
      <c r="N77" s="422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4" t="s">
        <v>27</v>
      </c>
      <c r="C78" s="426">
        <v>36</v>
      </c>
      <c r="D78" s="425" t="s">
        <v>217</v>
      </c>
      <c r="E78" s="426">
        <v>36</v>
      </c>
      <c r="F78" s="425" t="s">
        <v>217</v>
      </c>
      <c r="G78" s="426">
        <v>36</v>
      </c>
      <c r="H78" s="425" t="s">
        <v>217</v>
      </c>
      <c r="I78" s="426">
        <v>66</v>
      </c>
      <c r="J78" s="425" t="s">
        <v>217</v>
      </c>
      <c r="K78" s="426">
        <v>62</v>
      </c>
      <c r="L78" s="425" t="s">
        <v>217</v>
      </c>
      <c r="M78" s="426">
        <v>68</v>
      </c>
      <c r="N78" s="425" t="s">
        <v>217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38" t="s">
        <v>218</v>
      </c>
    </row>
    <row r="83" spans="2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20" activePane="bottomLeft" state="frozen"/>
      <selection activeCell="Q29" sqref="Q29"/>
      <selection pane="bottomLeft" activeCell="Y47" sqref="Y4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4" t="s">
        <v>115</v>
      </c>
      <c r="D37" s="45">
        <v>1061553</v>
      </c>
      <c r="E37" s="45">
        <v>6688655</v>
      </c>
      <c r="F37" s="45">
        <v>2343215</v>
      </c>
      <c r="G37" s="45">
        <v>336141</v>
      </c>
      <c r="H37" s="45">
        <v>46768</v>
      </c>
      <c r="I37" s="45">
        <v>10476332</v>
      </c>
      <c r="J37" s="30"/>
      <c r="K37" s="26" cm="1">
        <f t="array" ref="K37">LOOKUP(2,1/(D32:D45&lt;&gt;""),D32:D45)</f>
        <v>1060808</v>
      </c>
      <c r="L37" s="26" cm="1">
        <f t="array" ref="L37">LOOKUP(2,1/(E32:E45&lt;&gt;""),E32:E45)</f>
        <v>6746923</v>
      </c>
      <c r="M37" s="26" cm="1">
        <f t="array" ref="M37">LOOKUP(2,1/(F32:F45&lt;&gt;""),F32:F45)</f>
        <v>2344874</v>
      </c>
      <c r="N37" s="26" cm="1">
        <f t="array" ref="N37">LOOKUP(2,1/(G32:G45&lt;&gt;""),G32:G45)</f>
        <v>336336</v>
      </c>
      <c r="O37" s="26" cm="1">
        <f t="array" ref="O37">LOOKUP(2,1/(H32:H45&lt;&gt;""),H32:H45)</f>
        <v>46928</v>
      </c>
      <c r="P37" s="26" cm="1">
        <f t="array" ref="P37">LOOKUP(2,1/(I32:I45&lt;&gt;""),I32:I45)</f>
        <v>10535869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1060808</v>
      </c>
      <c r="S37" s="26" cm="1">
        <f t="array" ref="S37">LOOKUP(2,1/(L32:L45&lt;&gt;""),L32:L45)</f>
        <v>6746923</v>
      </c>
      <c r="T37" s="26" cm="1">
        <f t="array" ref="T37">LOOKUP(2,1/(M32:M45&lt;&gt;""),M32:M45)</f>
        <v>2344874</v>
      </c>
      <c r="U37" s="26" cm="1">
        <f t="array" ref="U37">LOOKUP(2,1/(N32:N45&lt;&gt;""),N32:N45)</f>
        <v>336336</v>
      </c>
      <c r="V37" s="26" cm="1">
        <f t="array" ref="V37">LOOKUP(2,1/(O32:O45&lt;&gt;""),O32:O45)</f>
        <v>46928</v>
      </c>
      <c r="W37" s="26" cm="1">
        <f t="array" ref="W37">LOOKUP(2,1/(P32:P45&lt;&gt;""),P32:P45)</f>
        <v>10535869</v>
      </c>
    </row>
    <row r="38" spans="2:23">
      <c r="B38" s="44"/>
      <c r="C38" s="44" t="s">
        <v>116</v>
      </c>
      <c r="D38" s="45">
        <v>1056872</v>
      </c>
      <c r="E38" s="45">
        <v>6700411</v>
      </c>
      <c r="F38" s="45">
        <v>2341362</v>
      </c>
      <c r="G38" s="45">
        <v>335154</v>
      </c>
      <c r="H38" s="45">
        <v>46794</v>
      </c>
      <c r="I38" s="45">
        <v>10480593</v>
      </c>
      <c r="J38" s="30"/>
    </row>
    <row r="39" spans="2:23">
      <c r="B39" s="44"/>
      <c r="C39" s="44" t="s">
        <v>117</v>
      </c>
      <c r="D39" s="45">
        <v>1059235</v>
      </c>
      <c r="E39" s="45">
        <v>6713530</v>
      </c>
      <c r="F39" s="45">
        <v>2343382</v>
      </c>
      <c r="G39" s="45">
        <v>335849</v>
      </c>
      <c r="H39" s="45">
        <v>46832</v>
      </c>
      <c r="I39" s="45">
        <v>10498828</v>
      </c>
      <c r="J39" s="30"/>
    </row>
    <row r="40" spans="2:23">
      <c r="B40" s="44"/>
      <c r="C40" s="44" t="s">
        <v>118</v>
      </c>
      <c r="D40" s="45">
        <v>1060553</v>
      </c>
      <c r="E40" s="45">
        <v>6729107</v>
      </c>
      <c r="F40" s="45">
        <v>2344785</v>
      </c>
      <c r="G40" s="45">
        <v>336294</v>
      </c>
      <c r="H40" s="45">
        <v>46895</v>
      </c>
      <c r="I40" s="45">
        <v>10517634</v>
      </c>
      <c r="J40" s="30"/>
    </row>
    <row r="41" spans="2:23">
      <c r="B41" s="44"/>
      <c r="C41" s="47" t="s">
        <v>119</v>
      </c>
      <c r="D41" s="48">
        <v>1060808</v>
      </c>
      <c r="E41" s="48">
        <v>6746923</v>
      </c>
      <c r="F41" s="48">
        <v>2344874</v>
      </c>
      <c r="G41" s="48">
        <v>336336</v>
      </c>
      <c r="H41" s="48">
        <v>46928</v>
      </c>
      <c r="I41" s="49">
        <v>10535869</v>
      </c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3" t="s">
        <v>115</v>
      </c>
      <c r="D79" s="51">
        <v>4.55</v>
      </c>
      <c r="E79" s="51">
        <v>1.75</v>
      </c>
      <c r="F79" s="51">
        <v>-0.26</v>
      </c>
      <c r="G79" s="51">
        <v>-1</v>
      </c>
      <c r="H79" s="51">
        <v>0.88</v>
      </c>
      <c r="I79" s="51">
        <v>1.47</v>
      </c>
    </row>
    <row r="80" spans="2:17">
      <c r="B80" s="44"/>
      <c r="C80" s="53" t="s">
        <v>116</v>
      </c>
      <c r="D80" s="51">
        <v>3.64</v>
      </c>
      <c r="E80" s="51">
        <v>1.96</v>
      </c>
      <c r="F80" s="51">
        <v>-0.18</v>
      </c>
      <c r="G80" s="51">
        <v>-1.03</v>
      </c>
      <c r="H80" s="51">
        <v>0.76</v>
      </c>
      <c r="I80" s="51">
        <v>1.54</v>
      </c>
    </row>
    <row r="81" spans="2:17">
      <c r="B81" s="44"/>
      <c r="C81" s="53" t="s">
        <v>117</v>
      </c>
      <c r="D81" s="51">
        <v>3.3</v>
      </c>
      <c r="E81" s="51">
        <v>1.97</v>
      </c>
      <c r="F81" s="51">
        <v>-0.19</v>
      </c>
      <c r="G81" s="51">
        <v>-1.06</v>
      </c>
      <c r="H81" s="51">
        <v>0.73</v>
      </c>
      <c r="I81" s="51">
        <v>1.51</v>
      </c>
    </row>
    <row r="82" spans="2:17">
      <c r="B82" s="44"/>
      <c r="C82" s="53" t="s">
        <v>118</v>
      </c>
      <c r="D82" s="51">
        <v>2.92</v>
      </c>
      <c r="E82" s="51">
        <v>2.0699999999999998</v>
      </c>
      <c r="F82" s="51">
        <v>-0.15</v>
      </c>
      <c r="G82" s="51">
        <v>-1.07</v>
      </c>
      <c r="H82" s="51">
        <v>0.67</v>
      </c>
      <c r="I82" s="51">
        <v>1.54</v>
      </c>
    </row>
    <row r="83" spans="2:17">
      <c r="B83" s="44"/>
      <c r="C83" s="54" t="s">
        <v>119</v>
      </c>
      <c r="D83" s="55">
        <v>2.44</v>
      </c>
      <c r="E83" s="55">
        <v>2.17</v>
      </c>
      <c r="F83" s="55">
        <v>-0.16</v>
      </c>
      <c r="G83" s="55">
        <v>-1.0900000000000001</v>
      </c>
      <c r="H83" s="55">
        <v>0.6</v>
      </c>
      <c r="I83" s="55">
        <v>1.56</v>
      </c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S84" sqref="S84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9" t="s">
        <v>213</v>
      </c>
      <c r="C4" s="550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4" t="s">
        <v>115</v>
      </c>
      <c r="D37" s="45">
        <v>1331622</v>
      </c>
      <c r="E37" s="45">
        <v>10499212</v>
      </c>
      <c r="F37" s="45">
        <v>2281933</v>
      </c>
      <c r="G37" s="45">
        <v>185031</v>
      </c>
      <c r="H37" s="45">
        <v>38437</v>
      </c>
      <c r="I37" s="45">
        <v>14336235</v>
      </c>
      <c r="K37" s="301" cm="1">
        <f t="array" ref="K37">LOOKUP(2,1/(D32:D45&lt;&gt;""),D32:D45)</f>
        <v>1331376</v>
      </c>
      <c r="L37" s="301" cm="1">
        <f t="array" ref="L37">LOOKUP(2,1/(E32:E45&lt;&gt;""),E32:E45)</f>
        <v>10625958</v>
      </c>
      <c r="M37" s="301" cm="1">
        <f t="array" ref="M37">LOOKUP(2,1/(F32:F45&lt;&gt;""),F32:F45)</f>
        <v>2288613</v>
      </c>
      <c r="N37" s="301" cm="1">
        <f t="array" ref="N37">LOOKUP(2,1/(G32:G45&lt;&gt;""),G32:G45)</f>
        <v>185736</v>
      </c>
      <c r="O37" s="301" cm="1">
        <f t="array" ref="O37">LOOKUP(2,1/(H32:H45&lt;&gt;""),H32:H45)</f>
        <v>38723</v>
      </c>
      <c r="P37" s="301" cm="1">
        <f t="array" ref="P37">LOOKUP(2,1/(I32:I45&lt;&gt;""),I32:I45)</f>
        <v>14470407</v>
      </c>
    </row>
    <row r="38" spans="2:17">
      <c r="B38" s="44"/>
      <c r="C38" s="44" t="s">
        <v>116</v>
      </c>
      <c r="D38" s="45">
        <v>1326086</v>
      </c>
      <c r="E38" s="45">
        <v>10533092</v>
      </c>
      <c r="F38" s="45">
        <v>2283119</v>
      </c>
      <c r="G38" s="45">
        <v>185043</v>
      </c>
      <c r="H38" s="45">
        <v>38506</v>
      </c>
      <c r="I38" s="45">
        <v>14365845</v>
      </c>
    </row>
    <row r="39" spans="2:17">
      <c r="B39" s="44"/>
      <c r="C39" s="44" t="s">
        <v>117</v>
      </c>
      <c r="D39" s="45">
        <v>1329057</v>
      </c>
      <c r="E39" s="45">
        <v>10558846</v>
      </c>
      <c r="F39" s="45">
        <v>2285635</v>
      </c>
      <c r="G39" s="45">
        <v>185409</v>
      </c>
      <c r="H39" s="45">
        <v>38571</v>
      </c>
      <c r="I39" s="45">
        <v>14397519</v>
      </c>
    </row>
    <row r="40" spans="2:17">
      <c r="B40" s="44"/>
      <c r="C40" s="44" t="s">
        <v>118</v>
      </c>
      <c r="D40" s="45">
        <v>1330586</v>
      </c>
      <c r="E40" s="45">
        <v>10589270</v>
      </c>
      <c r="F40" s="45">
        <v>2287716</v>
      </c>
      <c r="G40" s="45">
        <v>185664</v>
      </c>
      <c r="H40" s="45">
        <v>38665</v>
      </c>
      <c r="I40" s="45">
        <v>14431901</v>
      </c>
    </row>
    <row r="41" spans="2:17">
      <c r="B41" s="44"/>
      <c r="C41" s="47" t="s">
        <v>119</v>
      </c>
      <c r="D41" s="48">
        <v>1331376</v>
      </c>
      <c r="E41" s="48">
        <v>10625958</v>
      </c>
      <c r="F41" s="48">
        <v>2288613</v>
      </c>
      <c r="G41" s="48">
        <v>185736</v>
      </c>
      <c r="H41" s="48">
        <v>38723</v>
      </c>
      <c r="I41" s="49">
        <v>14470407</v>
      </c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44" t="s">
        <v>115</v>
      </c>
      <c r="D79" s="51">
        <v>8.6300000000000008</v>
      </c>
      <c r="E79" s="51">
        <v>6.24</v>
      </c>
      <c r="F79" s="51">
        <v>4.0599999999999996</v>
      </c>
      <c r="G79" s="51">
        <v>3.93</v>
      </c>
      <c r="H79" s="51">
        <v>6.39</v>
      </c>
      <c r="I79" s="51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>
        <v>7.63</v>
      </c>
      <c r="E80" s="51">
        <v>6.46</v>
      </c>
      <c r="F80" s="51">
        <v>4.1399999999999997</v>
      </c>
      <c r="G80" s="51">
        <v>3.94</v>
      </c>
      <c r="H80" s="51">
        <v>6.26</v>
      </c>
      <c r="I80" s="51">
        <v>6.16</v>
      </c>
    </row>
    <row r="81" spans="2:10">
      <c r="B81" s="44"/>
      <c r="C81" s="44" t="s">
        <v>117</v>
      </c>
      <c r="D81" s="51">
        <v>7.24</v>
      </c>
      <c r="E81" s="51">
        <v>6.5</v>
      </c>
      <c r="F81" s="51">
        <v>4.12</v>
      </c>
      <c r="G81" s="51">
        <v>3.9</v>
      </c>
      <c r="H81" s="51">
        <v>6.21</v>
      </c>
      <c r="I81" s="51">
        <v>6.15</v>
      </c>
      <c r="J81" s="51"/>
    </row>
    <row r="82" spans="2:10">
      <c r="B82" s="44"/>
      <c r="C82" s="44" t="s">
        <v>118</v>
      </c>
      <c r="D82" s="51">
        <v>6.82</v>
      </c>
      <c r="E82" s="51">
        <v>6.62</v>
      </c>
      <c r="F82" s="51">
        <v>4.1500000000000004</v>
      </c>
      <c r="G82" s="51">
        <v>3.9</v>
      </c>
      <c r="H82" s="51">
        <v>6.15</v>
      </c>
      <c r="I82" s="51">
        <v>6.2</v>
      </c>
      <c r="J82" s="51"/>
    </row>
    <row r="83" spans="2:10">
      <c r="B83" s="44"/>
      <c r="C83" s="54" t="s">
        <v>119</v>
      </c>
      <c r="D83" s="55">
        <v>6.28</v>
      </c>
      <c r="E83" s="55">
        <v>6.74</v>
      </c>
      <c r="F83" s="55">
        <v>4.12</v>
      </c>
      <c r="G83" s="55">
        <v>3.88</v>
      </c>
      <c r="H83" s="55">
        <v>6.08</v>
      </c>
      <c r="I83" s="55">
        <v>6.24</v>
      </c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7"/>
      <c r="D90" s="548"/>
      <c r="E90" s="548"/>
      <c r="F90" s="548"/>
      <c r="G90" s="548"/>
      <c r="H90" s="548"/>
      <c r="I90" s="548"/>
    </row>
    <row r="91" spans="2:10">
      <c r="C91" s="547"/>
      <c r="D91" s="547"/>
      <c r="E91" s="547"/>
      <c r="F91" s="547"/>
      <c r="G91" s="547"/>
      <c r="H91" s="547"/>
      <c r="I91" s="547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68" activePane="bottomLeft" state="frozen"/>
      <selection activeCell="R48" sqref="R48"/>
      <selection pane="bottomLeft" activeCell="H97" sqref="H9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>
        <v>1254.4100000000001</v>
      </c>
      <c r="E37" s="51">
        <v>1569.7</v>
      </c>
      <c r="F37" s="51">
        <v>973.85</v>
      </c>
      <c r="G37" s="51">
        <v>550.46</v>
      </c>
      <c r="H37" s="51">
        <v>821.87</v>
      </c>
      <c r="I37" s="51">
        <v>1368.44</v>
      </c>
      <c r="K37" s="31" cm="1">
        <f t="array" ref="K37">LOOKUP(2,1/(D32:D45&lt;&gt;""),D32:D45)</f>
        <v>1255.06</v>
      </c>
      <c r="L37" s="31" cm="1">
        <f t="array" ref="L37">LOOKUP(2,1/(E32:E45&lt;&gt;""),E32:E45)</f>
        <v>1574.93</v>
      </c>
      <c r="M37" s="31" cm="1">
        <f t="array" ref="M37">LOOKUP(2,1/(F32:F45&lt;&gt;""),F32:F45)</f>
        <v>976.01</v>
      </c>
      <c r="N37" s="31" cm="1">
        <f t="array" ref="N37">LOOKUP(2,1/(G32:G45&lt;&gt;""),G32:G45)</f>
        <v>552.23</v>
      </c>
      <c r="O37" s="31" cm="1">
        <f t="array" ref="O37">LOOKUP(2,1/(H32:H45&lt;&gt;""),H32:H45)</f>
        <v>825.16</v>
      </c>
      <c r="P37" s="31" cm="1">
        <f t="array" ref="P37">LOOKUP(2,1/(I32:I45&lt;&gt;""),I32:I45)</f>
        <v>1373.44</v>
      </c>
    </row>
    <row r="38" spans="2:17">
      <c r="B38" s="44"/>
      <c r="C38" s="44" t="s">
        <v>116</v>
      </c>
      <c r="D38" s="51">
        <v>1254.73</v>
      </c>
      <c r="E38" s="51">
        <v>1572.01</v>
      </c>
      <c r="F38" s="51">
        <v>975.12</v>
      </c>
      <c r="G38" s="51">
        <v>552.11</v>
      </c>
      <c r="H38" s="51">
        <v>822.88</v>
      </c>
      <c r="I38" s="51">
        <v>1370.71</v>
      </c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>
        <v>1254.73</v>
      </c>
      <c r="E39" s="51">
        <v>1572.77</v>
      </c>
      <c r="F39" s="51">
        <v>975.36</v>
      </c>
      <c r="G39" s="51">
        <v>552.05999999999995</v>
      </c>
      <c r="H39" s="51">
        <v>823.61</v>
      </c>
      <c r="I39" s="51">
        <v>1371.35</v>
      </c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>
        <v>1254.6199999999999</v>
      </c>
      <c r="E40" s="51">
        <v>1573.65</v>
      </c>
      <c r="F40" s="51">
        <v>975.66</v>
      </c>
      <c r="G40" s="51">
        <v>552.09</v>
      </c>
      <c r="H40" s="51">
        <v>824.51</v>
      </c>
      <c r="I40" s="51">
        <v>1372.16</v>
      </c>
      <c r="K40" s="31"/>
      <c r="L40" s="31"/>
      <c r="M40" s="31"/>
      <c r="N40" s="31"/>
      <c r="O40" s="31"/>
      <c r="P40" s="31"/>
    </row>
    <row r="41" spans="2:17">
      <c r="B41" s="44"/>
      <c r="C41" s="47" t="s">
        <v>119</v>
      </c>
      <c r="D41" s="55">
        <v>1255.06</v>
      </c>
      <c r="E41" s="55">
        <v>1574.93</v>
      </c>
      <c r="F41" s="55">
        <v>976.01</v>
      </c>
      <c r="G41" s="55">
        <v>552.23</v>
      </c>
      <c r="H41" s="55">
        <v>825.16</v>
      </c>
      <c r="I41" s="55">
        <v>1373.44</v>
      </c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>
        <v>3.91</v>
      </c>
      <c r="E79" s="51">
        <v>4.42</v>
      </c>
      <c r="F79" s="51">
        <v>4.32</v>
      </c>
      <c r="G79" s="51">
        <v>4.9800000000000004</v>
      </c>
      <c r="H79" s="51">
        <v>5.47</v>
      </c>
      <c r="I79" s="51">
        <v>4.53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>
        <v>3.85</v>
      </c>
      <c r="E80" s="51">
        <v>4.41</v>
      </c>
      <c r="F80" s="51">
        <v>4.33</v>
      </c>
      <c r="G80" s="51">
        <v>5.0199999999999996</v>
      </c>
      <c r="H80" s="51">
        <v>5.46</v>
      </c>
      <c r="I80" s="51">
        <v>4.55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>
        <v>3.82</v>
      </c>
      <c r="E81" s="51">
        <v>4.4400000000000004</v>
      </c>
      <c r="F81" s="51">
        <v>4.32</v>
      </c>
      <c r="G81" s="51">
        <v>5.01</v>
      </c>
      <c r="H81" s="51">
        <v>5.44</v>
      </c>
      <c r="I81" s="51">
        <v>4.57</v>
      </c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>
        <v>3.78</v>
      </c>
      <c r="E82" s="51">
        <v>4.46</v>
      </c>
      <c r="F82" s="51">
        <v>4.3099999999999996</v>
      </c>
      <c r="G82" s="51">
        <v>5.03</v>
      </c>
      <c r="H82" s="51">
        <v>5.44</v>
      </c>
      <c r="I82" s="51">
        <v>4.59</v>
      </c>
      <c r="K82" s="31"/>
      <c r="L82" s="31"/>
      <c r="M82" s="31"/>
      <c r="N82" s="31"/>
      <c r="O82" s="31"/>
      <c r="P82" s="31"/>
    </row>
    <row r="83" spans="2:16">
      <c r="B83" s="44"/>
      <c r="C83" s="47" t="s">
        <v>119</v>
      </c>
      <c r="D83" s="55">
        <v>3.75</v>
      </c>
      <c r="E83" s="55">
        <v>4.47</v>
      </c>
      <c r="F83" s="55">
        <v>4.29</v>
      </c>
      <c r="G83" s="55">
        <v>5.0199999999999996</v>
      </c>
      <c r="H83" s="55">
        <v>5.45</v>
      </c>
      <c r="I83" s="55">
        <v>4.6100000000000003</v>
      </c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 t="s">
        <v>124</v>
      </c>
      <c r="E84" s="51" t="s">
        <v>124</v>
      </c>
      <c r="F84" s="51" t="s">
        <v>124</v>
      </c>
      <c r="G84" s="51" t="s">
        <v>124</v>
      </c>
      <c r="H84" s="51" t="s">
        <v>124</v>
      </c>
      <c r="I84" s="51" t="s">
        <v>124</v>
      </c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7"/>
      <c r="D90" s="528"/>
      <c r="E90" s="528"/>
      <c r="F90" s="528"/>
      <c r="G90" s="528"/>
      <c r="H90" s="528"/>
      <c r="I90" s="528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19" sqref="L19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4" t="s">
        <v>33</v>
      </c>
      <c r="C1" s="555"/>
      <c r="D1" s="555"/>
      <c r="E1" s="555"/>
      <c r="F1" s="555"/>
      <c r="G1" s="555"/>
    </row>
    <row r="3" spans="1:138" ht="18.75">
      <c r="B3" s="248" t="s">
        <v>222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6" t="s">
        <v>41</v>
      </c>
      <c r="C4" s="558" t="s">
        <v>40</v>
      </c>
      <c r="D4" s="559"/>
      <c r="E4" s="251" t="s">
        <v>34</v>
      </c>
      <c r="F4" s="251"/>
      <c r="G4" s="251"/>
    </row>
    <row r="5" spans="1:138" ht="18.600000000000001" customHeight="1">
      <c r="A5" s="250"/>
      <c r="B5" s="557"/>
      <c r="C5" s="252" t="s">
        <v>7</v>
      </c>
      <c r="D5" s="252" t="s">
        <v>32</v>
      </c>
      <c r="E5" s="448" t="s">
        <v>4</v>
      </c>
      <c r="F5" s="449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2" t="s">
        <v>29</v>
      </c>
      <c r="C6" s="453">
        <v>994773</v>
      </c>
      <c r="D6" s="454">
        <f>C6/$C$12</f>
        <v>0.4698</v>
      </c>
      <c r="E6" s="450">
        <v>0.26169999999999999</v>
      </c>
      <c r="F6" s="451">
        <v>0.1132</v>
      </c>
      <c r="G6" s="456">
        <v>0.1731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5" t="s">
        <v>28</v>
      </c>
      <c r="C7" s="453">
        <v>168581</v>
      </c>
      <c r="D7" s="454">
        <f t="shared" ref="D7:D11" si="0">C7/$C$12</f>
        <v>7.9600000000000004E-2</v>
      </c>
      <c r="E7" s="450">
        <v>0.2051</v>
      </c>
      <c r="F7" s="451">
        <v>0.13009999999999999</v>
      </c>
      <c r="G7" s="456">
        <v>0.15920000000000001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2" t="s">
        <v>35</v>
      </c>
      <c r="C8" s="453">
        <v>239639</v>
      </c>
      <c r="D8" s="454">
        <f t="shared" si="0"/>
        <v>0.1132</v>
      </c>
      <c r="E8" s="450">
        <v>0.33760000000000001</v>
      </c>
      <c r="F8" s="451">
        <v>0.24460000000000001</v>
      </c>
      <c r="G8" s="456">
        <v>0.28549999999999998</v>
      </c>
      <c r="H8" s="3"/>
      <c r="I8" s="3"/>
      <c r="J8" s="552"/>
      <c r="K8" s="552"/>
      <c r="L8" s="552"/>
      <c r="M8" s="552"/>
      <c r="N8" s="552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2" t="s">
        <v>30</v>
      </c>
      <c r="C9" s="453">
        <v>550549</v>
      </c>
      <c r="D9" s="454">
        <f t="shared" si="0"/>
        <v>0.26</v>
      </c>
      <c r="E9" s="450">
        <v>0.25459999999999999</v>
      </c>
      <c r="F9" s="451">
        <v>0.06</v>
      </c>
      <c r="G9" s="456">
        <v>0.23630000000000001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2" t="s">
        <v>31</v>
      </c>
      <c r="C10" s="453">
        <v>141178</v>
      </c>
      <c r="D10" s="454">
        <f t="shared" si="0"/>
        <v>6.6699999999999995E-2</v>
      </c>
      <c r="E10" s="450">
        <v>0.42349999999999999</v>
      </c>
      <c r="F10" s="451">
        <v>0.4163</v>
      </c>
      <c r="G10" s="456">
        <v>0.41980000000000001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2" t="s">
        <v>37</v>
      </c>
      <c r="C11" s="453">
        <v>22591</v>
      </c>
      <c r="D11" s="454">
        <f t="shared" si="0"/>
        <v>1.0699999999999999E-2</v>
      </c>
      <c r="E11" s="450">
        <v>0.4783</v>
      </c>
      <c r="F11" s="451">
        <v>0.48709999999999998</v>
      </c>
      <c r="G11" s="456">
        <v>0.48139999999999999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2117311</v>
      </c>
      <c r="D12" s="257">
        <f>SUM(D6:D11)</f>
        <v>1</v>
      </c>
      <c r="E12" s="457">
        <v>0.26579999999999998</v>
      </c>
      <c r="F12" s="458">
        <v>0.1376</v>
      </c>
      <c r="G12" s="258">
        <v>0.2044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2" t="s">
        <v>38</v>
      </c>
      <c r="C13" s="453">
        <v>397</v>
      </c>
      <c r="D13" s="454">
        <f>C13/C14</f>
        <v>2.0000000000000001E-4</v>
      </c>
      <c r="E13" s="450">
        <v>2.0999999999999999E-3</v>
      </c>
      <c r="F13" s="451">
        <v>3.5999999999999999E-3</v>
      </c>
      <c r="G13" s="456">
        <v>2.2000000000000001E-3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2117708</v>
      </c>
      <c r="D14" s="261">
        <v>1</v>
      </c>
      <c r="E14" s="457">
        <v>0.25790000000000002</v>
      </c>
      <c r="F14" s="458">
        <v>0.13719999999999999</v>
      </c>
      <c r="G14" s="261">
        <v>0.20100000000000001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0.4698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0.1132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0.157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6.6699999999999995E-2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7.9600000000000004E-2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0.314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3"/>
      <c r="M54" s="553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3"/>
      <c r="M56" s="553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3"/>
      <c r="M62" s="553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6F710F-7B82-41FE-989D-31C38B72A872}"/>
</file>

<file path=customXml/itemProps2.xml><?xml version="1.0" encoding="utf-8"?>
<ds:datastoreItem xmlns:ds="http://schemas.openxmlformats.org/officeDocument/2006/customXml" ds:itemID="{5258A843-B665-4DD8-9A35-B2E7612A6615}"/>
</file>

<file path=customXml/itemProps3.xml><?xml version="1.0" encoding="utf-8"?>
<ds:datastoreItem xmlns:ds="http://schemas.openxmlformats.org/officeDocument/2006/customXml" ds:itemID="{5C6F0B1A-D9DA-419D-8248-C233FAA9C527}"/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2026-05-21T07:38:23Z</cp:lastPrinted>
  <dcterms:created xsi:type="dcterms:W3CDTF">2016-11-17T11:36:14Z</dcterms:created>
  <dcterms:modified xsi:type="dcterms:W3CDTF">2026-08-20T08:37:53Z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