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style1.xml" ContentType="application/vnd.ms-office.chartsty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colors4.xml" ContentType="application/vnd.ms-office.chartcolor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Diciembre\"/>
    </mc:Choice>
  </mc:AlternateContent>
  <xr:revisionPtr revIDLastSave="0" documentId="13_ncr:1_{BFA73547-4B3A-4F24-93C7-377015AE72BE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46" l="1"/>
  <c r="G31" i="46"/>
  <c r="G30" i="46"/>
  <c r="G29" i="46"/>
  <c r="G28" i="46"/>
  <c r="G27" i="46"/>
  <c r="G12" i="46"/>
  <c r="G11" i="46"/>
  <c r="G10" i="46"/>
  <c r="G9" i="46"/>
  <c r="G8" i="46"/>
  <c r="G7" i="46"/>
  <c r="B5" i="50"/>
  <c r="E30" i="46" l="1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D9" i="46"/>
  <c r="I9" i="46" s="1"/>
  <c r="E9" i="46"/>
  <c r="D10" i="46"/>
  <c r="I10" i="46" s="1"/>
  <c r="E10" i="46"/>
  <c r="D11" i="46"/>
  <c r="I11" i="46" s="1"/>
  <c r="E11" i="46"/>
  <c r="D12" i="46"/>
  <c r="I12" i="46" s="1"/>
  <c r="E12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C12" i="27" l="1"/>
  <c r="E43" i="25"/>
  <c r="F43" i="25"/>
  <c r="D43" i="25"/>
  <c r="C43" i="25"/>
  <c r="E68" i="23"/>
  <c r="F68" i="23"/>
  <c r="G68" i="23"/>
  <c r="D8" i="27" l="1"/>
  <c r="D9" i="27"/>
  <c r="D11" i="27"/>
  <c r="D10" i="27"/>
  <c r="D7" i="27"/>
  <c r="D6" i="27"/>
  <c r="F42" i="25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<sst xmlns="http://schemas.openxmlformats.org/spreadsheetml/2006/main" count="914" uniqueCount="243">
  <si>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</si>
  <si>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</si>
  <si>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</si>
  <si>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</si>
  <si>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</si>
  <si>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</si>
  <si>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</si>
  <si>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</si>
  <si>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</si>
  <si>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</si>
  <si>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</si>
  <si>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</si>
  <si>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</si>
  <si>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</si>
  <si>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</si>
  <si>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</si>
  <si>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</si>
  <si>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</si>
  <si>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</si>
  <si>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</si>
  <si>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</si>
  <si>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</si>
  <si>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</si>
  <si>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</si>
  <si>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</si>
  <si>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</si>
  <si>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</si>
  <si>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</si>
  <si>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</si>
  <si>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</si>
  <si>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</si>
  <si>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</si>
  <si>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</si>
  <si>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</si>
  <si>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</si>
  <si>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</si>
  <si>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</si>
  <si>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</si>
  <si>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</si>
  <si>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</si>
  <si>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</si>
  <si>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</si>
  <si>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</si>
  <si>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</si>
  <si>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</si>
  <si>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</si>
  <si>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</si>
  <si>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</si>
  <si>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</si>
  <si>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</si>
  <si>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</si>
  <si>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</si>
  <si>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</si>
  <si>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</si>
  <si>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</si>
  <si>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</si>
  <si>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</si>
  <si>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</si>
  <si>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</si>
  <si>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</si>
  <si>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</si>
  <si>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</si>
  <si>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</si>
  <si>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</si>
  <si>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</si>
  <si>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</si>
  <si>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</si>
  <si>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</si>
  <si>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</si>
  <si>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</si>
  <si>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</si>
  <si>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</si>
  <si>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</si>
  <si>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</si>
  <si>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</si>
  <si>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</si>
  <si>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</si>
  <si>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</si>
  <si>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</si>
  <si>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</si>
  <si>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</si>
  <si>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</si>
  <si>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</si>
  <si>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</si>
  <si>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</si>
  <si>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</si>
  <si>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</si>
  <si>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</si>
  <si>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</si>
  <si>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</si>
  <si>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</si>
  <si>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</si>
  <si>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</si>
  <si>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</si>
  <si>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</si>
  <si>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</si>
  <si>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</si>
  <si>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</si>
  <si>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</si>
  <si>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</si>
  <si>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</si>
  <si>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</si>
  <si>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</si>
  <si>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</si>
  <si>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</si>
  <si>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</si>
  <si>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</si>
  <si>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</si>
  <si>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</si>
  <si>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</si>
  <si>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</si>
  <si>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</si>
  <si>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</si>
  <si>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</si>
  <si>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</si>
  <si>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</si>
  <si>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</si>
  <si>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</si>
  <si>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</si>
  <si>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</si>
  <si>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</si>
  <si>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</si>
  <si>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</si>
  <si>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</si>
  <si>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</si>
  <si>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</si>
  <si>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</si>
  <si>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</si>
  <si>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</si>
  <si>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</si>
  <si>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</si>
  <si>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</si>
  <si>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</si>
  <si>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</si>
  <si>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</si>
  <si>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</si>
  <si>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</si>
  <si>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</si>
  <si>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</si>
  <si>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</si>
  <si>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</si>
  <si>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</si>
  <si>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</si>
  <si>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</si>
  <si>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</si>
  <si>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</si>
  <si>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</si>
  <si>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</si>
  <si>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</si>
  <si>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</si>
  <si>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</si>
  <si>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</si>
  <si>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</si>
  <si>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</si>
  <si>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</si>
  <si>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</si>
  <si>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</si>
  <si>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</si>
  <si>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</si>
  <si>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</si>
  <si>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</si>
  <si>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</si>
  <si>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</si>
  <si>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</si>
  <si>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</si>
  <si>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</si>
  <si>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</si>
  <si>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</si>
  <si>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</si>
  <si>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</si>
  <si>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</si>
  <si>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</si>
  <si>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</si>
  <si>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</si>
  <si>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</si>
  <si>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</si>
  <si>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</si>
  <si>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</si>
  <si>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</si>
  <si>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</si>
  <si>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</si>
  <si>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</si>
  <si>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</si>
  <si>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</si>
  <si>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</si>
  <si>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</si>
  <si>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</si>
  <si>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</si>
  <si>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</si>
  <si>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</si>
  <si>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</si>
  <si>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</si>
  <si>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</si>
  <si>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</si>
  <si>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</si>
  <si>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</si>
  <si>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</si>
  <si>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</si>
  <si>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</si>
  <si>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</si>
  <si>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</si>
  <si>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</si>
  <si>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</si>
  <si>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</si>
  <si>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</si>
  <si>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</si>
  <si>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</si>
  <si>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</si>
  <si>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</si>
  <si>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</si>
  <si>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</si>
  <si>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</si>
  <si>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</si>
  <si>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</si>
  <si>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</si>
  <si>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</si>
  <si>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</si>
  <si>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</si>
  <si>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</si>
  <si>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</si>
  <si>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</si>
  <si>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</si>
  <si>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</si>
  <si>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</si>
  <si>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</si>
  <si>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</si>
  <si>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</si>
  <si>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</si>
  <si>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</si>
  <si>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</si>
  <si>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41 pensiones de las que no consta el género</t>
    </r>
  </si>
  <si>
    <t xml:space="preserve"> </t>
  </si>
  <si>
    <t>años</t>
  </si>
  <si>
    <t>PENSIONES CONTRIBUTIVAS EN VIGOR A 1 DE DICIEMBRE DE 2025</t>
  </si>
  <si>
    <t>NOVIEMBRE 2025</t>
  </si>
  <si>
    <t>Datos a 1 de Diciembre de 2025</t>
  </si>
  <si>
    <t xml:space="preserve">  1 de diciembre de 2025</t>
  </si>
  <si>
    <t>Noviembre 2025</t>
  </si>
  <si>
    <t>Noviembre 2025 (2)</t>
  </si>
  <si>
    <t>(2) Incremento sobre Noviembre 2024</t>
  </si>
  <si>
    <t>1 de Diciembre de 2025</t>
  </si>
  <si>
    <t>Datos a 01 de diciembre de 2025</t>
  </si>
  <si>
    <t>PENSIONISTAS DEL SISTEMA DE SEGURIDAD SOCIAL  A 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</si>
</sst>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3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6" borderId="18" xfId="0" applyNumberFormat="1" applyFont="1" applyFill="1" applyBorder="1"/>
    <xf numFmtId="4" fontId="138" fillId="126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7" borderId="18" xfId="242" applyNumberFormat="1" applyFont="1" applyFill="1" applyBorder="1" applyAlignment="1">
      <alignment horizontal="right" vertical="center" indent="1"/>
    </xf>
    <xf numFmtId="4" fontId="68" fillId="127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5" borderId="18" xfId="0" applyFont="1" applyFill="1" applyBorder="1" applyAlignment="1">
      <alignment horizontal="center"/>
    </xf>
    <xf numFmtId="0" fontId="145" fillId="125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0.46584256911235278</c:v>
                </c:pt>
                <c:pt idx="1">
                  <c:v>0.1132959899413007</c:v>
                </c:pt>
                <c:pt idx="2">
                  <c:v>0.26488002316891412</c:v>
                </c:pt>
                <c:pt idx="3">
                  <c:v>0.15620034433110477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1029389</c:v>
                </c:pt>
                <c:pt idx="1">
                  <c:v>256965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6538185</c:v>
                </c:pt>
                <c:pt idx="1">
                  <c:v>1484662</c:v>
                </c:pt>
                <c:pt idx="2">
                  <c:v>1050645</c:v>
                </c:pt>
                <c:pt idx="3">
                  <c:v>318798</c:v>
                </c:pt>
                <c:pt idx="4">
                  <c:v>46289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4687618</c:v>
                </c:pt>
                <c:pt idx="1" formatCode="#,##0">
                  <c:v>4750921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1559899</c:v>
                </c:pt>
                <c:pt idx="1">
                  <c:v>289849</c:v>
                </c:pt>
                <c:pt idx="2">
                  <c:v>273781</c:v>
                </c:pt>
                <c:pt idx="3">
                  <c:v>191375</c:v>
                </c:pt>
                <c:pt idx="4">
                  <c:v>350637</c:v>
                </c:pt>
                <c:pt idx="5">
                  <c:v>134975</c:v>
                </c:pt>
                <c:pt idx="6">
                  <c:v>583351</c:v>
                </c:pt>
                <c:pt idx="7">
                  <c:v>382532</c:v>
                </c:pt>
                <c:pt idx="8">
                  <c:v>1598590</c:v>
                </c:pt>
                <c:pt idx="9">
                  <c:v>966920</c:v>
                </c:pt>
                <c:pt idx="10">
                  <c:v>229140</c:v>
                </c:pt>
                <c:pt idx="11">
                  <c:v>698609</c:v>
                </c:pt>
                <c:pt idx="12">
                  <c:v>1181136</c:v>
                </c:pt>
                <c:pt idx="13">
                  <c:v>245380</c:v>
                </c:pt>
                <c:pt idx="14">
                  <c:v>135482</c:v>
                </c:pt>
                <c:pt idx="15">
                  <c:v>530778</c:v>
                </c:pt>
                <c:pt idx="16">
                  <c:v>68432</c:v>
                </c:pt>
                <c:pt idx="17">
                  <c:v>8989</c:v>
                </c:pt>
                <c:pt idx="18">
                  <c:v>8724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Diciembre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10.434.856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13.750.094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+ 5,98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1.317,71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1.512,73 €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9.438.579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DICIEMBRE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8" workbookViewId="0">
      <selection activeCell="H37" sqref="H37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490" customFormat="1" ht="38.25" customHeight="1">
      <c r="C5" s="524"/>
      <c r="D5" s="492" t="s">
        <v>219</v>
      </c>
      <c r="E5" s="492" t="s">
        <v>220</v>
      </c>
      <c r="F5" s="493" t="s">
        <v>221</v>
      </c>
      <c r="G5" s="492" t="s">
        <v>222</v>
      </c>
    </row>
    <row r="6" spans="3:9" ht="18.75">
      <c r="C6" s="525"/>
      <c r="D6" s="526" t="s">
        <v>228</v>
      </c>
      <c r="E6" s="526"/>
      <c r="F6" s="526"/>
      <c r="G6" s="526"/>
    </row>
    <row r="7" spans="3:9" ht="15" customHeight="1">
      <c r="C7" s="494" t="s">
        <v>131</v>
      </c>
      <c r="D7" s="500">
        <f>'Distrib - regím. Altas nuevas'!$E$16</f>
        <v>1054935</v>
      </c>
      <c r="E7" s="500">
        <f>'Clase, género y edad'!$I$8</f>
        <v>1054935</v>
      </c>
      <c r="F7" s="500">
        <f>'Nº pens. por clases'!$L$31</f>
        <v>1054935</v>
      </c>
      <c r="G7" s="500">
        <f>'Número pensiones (IP-J-V)'!$D$90</f>
        <v>1054935</v>
      </c>
      <c r="H7" s="66"/>
      <c r="I7" s="66">
        <f>D7</f>
        <v>1054935</v>
      </c>
    </row>
    <row r="8" spans="3:9" ht="15" customHeight="1">
      <c r="C8" s="494" t="s">
        <v>49</v>
      </c>
      <c r="D8" s="500">
        <f>'Distrib - regím. Altas nuevas'!$K$16</f>
        <v>6646331</v>
      </c>
      <c r="E8" s="500">
        <f>'Clase, género y edad'!$C$33</f>
        <v>6646331</v>
      </c>
      <c r="F8" s="500">
        <f>'Nº pens. por clases'!$M$31</f>
        <v>6646331</v>
      </c>
      <c r="G8" s="500">
        <f>'Número pensiones (IP-J-V)'!$F$90</f>
        <v>6646331</v>
      </c>
      <c r="I8" s="66">
        <f t="shared" ref="I8:I12" si="0">D8</f>
        <v>6646331</v>
      </c>
    </row>
    <row r="9" spans="3:9" ht="15" customHeight="1">
      <c r="C9" s="494" t="s">
        <v>50</v>
      </c>
      <c r="D9" s="500">
        <f>'Distrib - regím. Altas nuevas'!$Q$16</f>
        <v>2349623</v>
      </c>
      <c r="E9" s="500">
        <f>'Clase, género y edad'!$I$33</f>
        <v>2349623</v>
      </c>
      <c r="F9" s="500">
        <f>'Nº pens. por clases'!$N$31</f>
        <v>2349623</v>
      </c>
      <c r="G9" s="500">
        <f>'Número pensiones (IP-J-V)'!$H$90</f>
        <v>2349623</v>
      </c>
      <c r="I9" s="66">
        <f t="shared" si="0"/>
        <v>2349623</v>
      </c>
    </row>
    <row r="10" spans="3:9" ht="15" customHeight="1">
      <c r="C10" s="494" t="s">
        <v>104</v>
      </c>
      <c r="D10" s="500">
        <f>'Distrib - regím. Altas nuevas'!$E$32</f>
        <v>337183</v>
      </c>
      <c r="E10" s="500">
        <f>'Clase, género y edad'!$C$58</f>
        <v>337183</v>
      </c>
      <c r="F10" s="500">
        <f>'Nº pens. por clases'!$O$31</f>
        <v>337183</v>
      </c>
      <c r="G10" s="500">
        <f>'Número pensiones (O-FM)'!$D$90</f>
        <v>337183</v>
      </c>
      <c r="I10" s="66">
        <f t="shared" si="0"/>
        <v>337183</v>
      </c>
    </row>
    <row r="11" spans="3:9" ht="15" customHeight="1">
      <c r="C11" s="494" t="s">
        <v>105</v>
      </c>
      <c r="D11" s="500">
        <f>'Distrib - regím. Altas nuevas'!$K$32</f>
        <v>46784</v>
      </c>
      <c r="E11" s="500">
        <f>'Clase, género y edad'!$I$58</f>
        <v>46784</v>
      </c>
      <c r="F11" s="500">
        <f>'Nº pens. por clases'!$P$31</f>
        <v>46784</v>
      </c>
      <c r="G11" s="500">
        <f>'Número pensiones (O-FM)'!$F$90</f>
        <v>46784</v>
      </c>
      <c r="I11" s="66">
        <f t="shared" si="0"/>
        <v>46784</v>
      </c>
    </row>
    <row r="12" spans="3:9" ht="15" customHeight="1">
      <c r="C12" s="494" t="s">
        <v>143</v>
      </c>
      <c r="D12" s="500">
        <f>'Distrib - regím. Altas nuevas'!$Q$32</f>
        <v>10434856</v>
      </c>
      <c r="E12" s="500">
        <f>'Clase, género y edad'!$C$8</f>
        <v>10434856</v>
      </c>
      <c r="F12" s="500">
        <f>'Nº pens. por clases'!$Q$31</f>
        <v>10434856</v>
      </c>
      <c r="G12" s="500">
        <f>'Número pensiones (O-FM)'!$H$90</f>
        <v>10434856</v>
      </c>
      <c r="H12" s="66"/>
      <c r="I12" s="66">
        <f t="shared" si="0"/>
        <v>10434856</v>
      </c>
    </row>
    <row r="13" spans="3:9">
      <c r="C13" s="250"/>
      <c r="D13" s="250"/>
      <c r="E13" s="250"/>
      <c r="F13" s="495"/>
      <c r="G13" s="250"/>
    </row>
    <row r="14" spans="3:9">
      <c r="C14" s="250"/>
      <c r="D14" s="250"/>
      <c r="E14" s="250"/>
      <c r="F14" s="495"/>
      <c r="G14" s="250"/>
    </row>
    <row r="15" spans="3:9" s="490" customFormat="1" ht="37.5">
      <c r="C15" s="499"/>
      <c r="D15" s="492" t="s">
        <v>224</v>
      </c>
      <c r="E15" s="492" t="s">
        <v>223</v>
      </c>
      <c r="F15" s="496"/>
      <c r="G15" s="491"/>
    </row>
    <row r="16" spans="3:9" ht="18.75">
      <c r="C16" s="498"/>
      <c r="D16" s="526" t="s">
        <v>229</v>
      </c>
      <c r="E16" s="526"/>
      <c r="F16" s="495"/>
      <c r="G16" s="250"/>
    </row>
    <row r="17" spans="3:9" ht="18.75">
      <c r="C17" s="494" t="s">
        <v>131</v>
      </c>
      <c r="D17" s="500">
        <f>'Distrib - regím. Altas nuevas'!$G$16</f>
        <v>1278658.4469900008</v>
      </c>
      <c r="E17" s="500">
        <f>'Importe €'!$K$30</f>
        <v>1278658.4469900008</v>
      </c>
      <c r="F17" s="495"/>
      <c r="G17" s="250"/>
      <c r="I17" s="66">
        <f>D17</f>
        <v>1278658.4469900008</v>
      </c>
    </row>
    <row r="18" spans="3:9" ht="18.75">
      <c r="C18" s="494" t="s">
        <v>49</v>
      </c>
      <c r="D18" s="500">
        <f>'Distrib - regím. Altas nuevas'!$M$16</f>
        <v>10054124.689649994</v>
      </c>
      <c r="E18" s="500">
        <f>'Importe €'!$L$30</f>
        <v>10054124.689649994</v>
      </c>
      <c r="F18" s="495"/>
      <c r="G18" s="250"/>
      <c r="I18" s="66">
        <f t="shared" ref="I18:I22" si="1">D18</f>
        <v>10054124.689649994</v>
      </c>
    </row>
    <row r="19" spans="3:9" ht="18.75">
      <c r="C19" s="494" t="s">
        <v>50</v>
      </c>
      <c r="D19" s="500">
        <f>'Distrib - regím. Altas nuevas'!$S$16</f>
        <v>2202915.0171500011</v>
      </c>
      <c r="E19" s="500">
        <f>'Importe €'!$M$30</f>
        <v>2202915.0171500011</v>
      </c>
      <c r="F19" s="495"/>
      <c r="G19" s="495"/>
      <c r="H19" s="66"/>
      <c r="I19" s="66">
        <f t="shared" si="1"/>
        <v>2202915.0171500011</v>
      </c>
    </row>
    <row r="20" spans="3:9" ht="18.75">
      <c r="C20" s="494" t="s">
        <v>104</v>
      </c>
      <c r="D20" s="500">
        <f>'Distrib - regím. Altas nuevas'!$G$32</f>
        <v>177672.2110000001</v>
      </c>
      <c r="E20" s="500">
        <f>'Importe €'!$N$30</f>
        <v>177672.2110000001</v>
      </c>
      <c r="F20" s="495"/>
      <c r="G20" s="250"/>
      <c r="I20" s="66">
        <f t="shared" si="1"/>
        <v>177672.2110000001</v>
      </c>
    </row>
    <row r="21" spans="3:9" ht="18.75">
      <c r="C21" s="494" t="s">
        <v>105</v>
      </c>
      <c r="D21" s="500">
        <f>'Distrib - regím. Altas nuevas'!$M$32</f>
        <v>36723.177269999978</v>
      </c>
      <c r="E21" s="500">
        <f>'Importe €'!$O$30</f>
        <v>36723.177269999978</v>
      </c>
      <c r="F21" s="495"/>
      <c r="G21" s="250"/>
      <c r="I21" s="66">
        <f t="shared" si="1"/>
        <v>36723.177269999978</v>
      </c>
    </row>
    <row r="22" spans="3:9" ht="18.75">
      <c r="C22" s="494" t="s">
        <v>143</v>
      </c>
      <c r="D22" s="500">
        <f>'Distrib - regím. Altas nuevas'!$S$32</f>
        <v>13750093.542059995</v>
      </c>
      <c r="E22" s="500">
        <f>'Importe €'!$P$30</f>
        <v>13750093.542059995</v>
      </c>
      <c r="F22" s="495"/>
      <c r="G22" s="250"/>
      <c r="I22" s="66">
        <f t="shared" si="1"/>
        <v>13750093.542059995</v>
      </c>
    </row>
    <row r="23" spans="3:9">
      <c r="C23" s="250"/>
      <c r="D23" s="250"/>
      <c r="E23" s="250"/>
      <c r="F23" s="495"/>
      <c r="G23" s="250"/>
    </row>
    <row r="24" spans="3:9">
      <c r="C24" s="250"/>
      <c r="D24" s="250"/>
      <c r="E24" s="250"/>
      <c r="F24" s="495"/>
      <c r="G24" s="250"/>
    </row>
    <row r="25" spans="3:9" s="490" customFormat="1" ht="37.5">
      <c r="C25" s="524"/>
      <c r="D25" s="492" t="s">
        <v>224</v>
      </c>
      <c r="E25" s="492" t="s">
        <v>225</v>
      </c>
      <c r="F25" s="497" t="s">
        <v>226</v>
      </c>
      <c r="G25" s="492" t="s">
        <v>227</v>
      </c>
    </row>
    <row r="26" spans="3:9" ht="18.75">
      <c r="C26" s="525"/>
      <c r="D26" s="527" t="s">
        <v>218</v>
      </c>
      <c r="E26" s="527"/>
      <c r="F26" s="527"/>
      <c r="G26" s="527"/>
    </row>
    <row r="27" spans="3:9" ht="18.75">
      <c r="C27" s="494" t="s">
        <v>131</v>
      </c>
      <c r="D27" s="501">
        <f>'Distrib - regím. Altas nuevas'!$I$16</f>
        <v>1212.0732054486775</v>
      </c>
      <c r="E27" s="501">
        <f>'Clase, género y edad'!$J$8</f>
        <v>1212.0732054486764</v>
      </c>
      <c r="F27" s="501">
        <f>'P. Media €'!$K$36</f>
        <v>1212.0732054486775</v>
      </c>
      <c r="G27" s="501">
        <f>'Número pensiones (IP-J-V)'!$E$90</f>
        <v>1212.0732054486764</v>
      </c>
      <c r="H27" s="489"/>
      <c r="I27" s="489">
        <f>D27</f>
        <v>1212.0732054486775</v>
      </c>
    </row>
    <row r="28" spans="3:9" ht="18.75">
      <c r="C28" s="494" t="s">
        <v>49</v>
      </c>
      <c r="D28" s="501">
        <f>'Distrib - regím. Altas nuevas'!$O$16</f>
        <v>1512.7330687638027</v>
      </c>
      <c r="E28" s="501">
        <f>'Clase, género y edad'!$D$33</f>
        <v>1512.7330687638048</v>
      </c>
      <c r="F28" s="501">
        <f>'P. Media €'!$L$36</f>
        <v>1512.7330687638027</v>
      </c>
      <c r="G28" s="501">
        <f>'Número pensiones (IP-J-V)'!$G$90</f>
        <v>1512.7330687638009</v>
      </c>
      <c r="H28" s="489"/>
      <c r="I28" s="489">
        <f t="shared" ref="I28:I32" si="2">D28</f>
        <v>1512.7330687638027</v>
      </c>
    </row>
    <row r="29" spans="3:9" ht="18.75">
      <c r="C29" s="494" t="s">
        <v>50</v>
      </c>
      <c r="D29" s="501">
        <f>'Distrib - regím. Altas nuevas'!$U$16</f>
        <v>937.56105432658819</v>
      </c>
      <c r="E29" s="501">
        <f>'Clase, género y edad'!$J$33</f>
        <v>937.56105432658558</v>
      </c>
      <c r="F29" s="501">
        <f>'P. Media €'!$M$36</f>
        <v>937.56105432658819</v>
      </c>
      <c r="G29" s="501">
        <f>'Número pensiones (IP-J-V)'!$I$90</f>
        <v>937.56105432658774</v>
      </c>
      <c r="H29" s="489"/>
      <c r="I29" s="489">
        <f t="shared" si="2"/>
        <v>937.56105432658819</v>
      </c>
    </row>
    <row r="30" spans="3:9" ht="18.75">
      <c r="C30" s="494" t="s">
        <v>104</v>
      </c>
      <c r="D30" s="501">
        <f>'Distrib - regím. Altas nuevas'!$I$32</f>
        <v>526.9311056607246</v>
      </c>
      <c r="E30" s="501">
        <f>'Clase, género y edad'!$D$58</f>
        <v>526.93110566072426</v>
      </c>
      <c r="F30" s="501">
        <f>'P. Media €'!$N$36</f>
        <v>526.9311056607246</v>
      </c>
      <c r="G30" s="501">
        <f>'Número pensiones (O-FM)'!$E$90</f>
        <v>526.93110566072426</v>
      </c>
      <c r="H30" s="489"/>
      <c r="I30" s="489">
        <f t="shared" si="2"/>
        <v>526.9311056607246</v>
      </c>
    </row>
    <row r="31" spans="3:9" ht="18.75">
      <c r="C31" s="494" t="s">
        <v>105</v>
      </c>
      <c r="D31" s="501">
        <f>'Distrib - regím. Altas nuevas'!$O$32</f>
        <v>784.95163453317332</v>
      </c>
      <c r="E31" s="501">
        <f>'Clase, género y edad'!$J$58</f>
        <v>784.95163453317343</v>
      </c>
      <c r="F31" s="501">
        <f>'P. Media €'!$O$36</f>
        <v>784.95163453317332</v>
      </c>
      <c r="G31" s="501">
        <f>'Número pensiones (O-FM)'!$G$90</f>
        <v>784.95163453317298</v>
      </c>
      <c r="H31" s="489"/>
      <c r="I31" s="489">
        <f t="shared" si="2"/>
        <v>784.95163453317332</v>
      </c>
    </row>
    <row r="32" spans="3:9" ht="18.75">
      <c r="C32" s="494" t="s">
        <v>143</v>
      </c>
      <c r="D32" s="501">
        <f>'Distrib - regím. Altas nuevas'!$U$32</f>
        <v>1317.7080299009392</v>
      </c>
      <c r="E32" s="501">
        <f>'Clase, género y edad'!$D$8</f>
        <v>1317.7080299009397</v>
      </c>
      <c r="F32" s="501">
        <f>'P. Media €'!$P$36</f>
        <v>1317.7080299009392</v>
      </c>
      <c r="G32" s="501">
        <f>'Número pensiones (O-FM)'!$I$90</f>
        <v>1317.7080299009399</v>
      </c>
      <c r="H32" s="489"/>
      <c r="I32" s="489">
        <f t="shared" si="2"/>
        <v>1317.7080299009392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7:G7">
    <cfRule type="cellIs" dxfId="11" priority="2" operator="equal">
      <formula>$I$7</formula>
    </cfRule>
  </conditionalFormatting>
  <conditionalFormatting sqref="D8:G8">
    <cfRule type="cellIs" dxfId="10" priority="24" operator="equal">
      <formula>$I$8</formula>
    </cfRule>
  </conditionalFormatting>
  <conditionalFormatting sqref="D9:G9">
    <cfRule type="cellIs" dxfId="9" priority="26" operator="equal">
      <formula>$I$9</formula>
    </cfRule>
  </conditionalFormatting>
  <conditionalFormatting sqref="D10:G10">
    <cfRule type="cellIs" dxfId="8" priority="23" operator="equal">
      <formula>$I$10</formula>
    </cfRule>
  </conditionalFormatting>
  <conditionalFormatting sqref="D10:G11">
    <cfRule type="cellIs" dxfId="7" priority="22" operator="equal">
      <formula>$I$11</formula>
    </cfRule>
  </conditionalFormatting>
  <conditionalFormatting sqref="D12:G12">
    <cfRule type="cellIs" dxfId="6" priority="21" operator="equal">
      <formula>$I$12</formula>
    </cfRule>
  </conditionalFormatting>
  <conditionalFormatting sqref="D27:G27 G28:G32">
    <cfRule type="cellIs" dxfId="5" priority="12" operator="equal">
      <formula>$I$27</formula>
    </cfRule>
  </conditionalFormatting>
  <conditionalFormatting sqref="D28:F28">
    <cfRule type="cellIs" dxfId="4" priority="11" operator="equal">
      <formula>$I$28</formula>
    </cfRule>
  </conditionalFormatting>
  <conditionalFormatting sqref="D29:F29">
    <cfRule type="cellIs" dxfId="3" priority="1" operator="equal">
      <formula>$I$29</formula>
    </cfRule>
  </conditionalFormatting>
  <conditionalFormatting sqref="D30:F30">
    <cfRule type="cellIs" dxfId="2" priority="9" operator="equal">
      <formula>$I$30</formula>
    </cfRule>
  </conditionalFormatting>
  <conditionalFormatting sqref="D31:F31">
    <cfRule type="cellIs" dxfId="1" priority="8" operator="equal">
      <formula>$I$31</formula>
    </cfRule>
  </conditionalFormatting>
  <conditionalFormatting sqref="D32:F32">
    <cfRule type="cellIs" dxfId="0" priority="7" operator="equal">
      <formula>$I$32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27" activePane="bottomLeft" state="frozen"/>
      <selection activeCell="D30" sqref="D30"/>
      <selection pane="bottomLeft" activeCell="I49" sqref="I49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61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62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237</v>
      </c>
      <c r="C24" s="77">
        <f>'Distrib - regím. Altas nuevas'!$I$42</f>
        <v>1146.2062089084961</v>
      </c>
      <c r="D24" s="77">
        <f>'Distrib - regím. Altas nuevas'!$I$44</f>
        <v>1700.3966375172856</v>
      </c>
      <c r="E24" s="77">
        <f>'Distrib - regím. Altas nuevas'!$O$42</f>
        <v>1126.4044713580533</v>
      </c>
      <c r="F24" s="77">
        <f>'Distrib - regím. Altas nuevas'!$O$44</f>
        <v>1594.0918989765592</v>
      </c>
    </row>
    <row r="26" spans="2:9">
      <c r="B26" s="419" t="s">
        <v>125</v>
      </c>
      <c r="C26" s="420"/>
      <c r="D26" s="420"/>
      <c r="E26" s="420"/>
      <c r="F26" s="420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238</v>
      </c>
      <c r="C44" s="80">
        <f>C24/C51-1</f>
        <v>2.7029684337923632E-2</v>
      </c>
      <c r="D44" s="80">
        <f>D24/D51-1</f>
        <v>3.0537170997318563E-2</v>
      </c>
      <c r="E44" s="80">
        <f>E24/E51-1</f>
        <v>3.6803880044599113E-2</v>
      </c>
      <c r="F44" s="80">
        <f>F24/F51-1</f>
        <v>2.9435973275315774E-2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239</v>
      </c>
    </row>
    <row r="49" spans="1:9" ht="35.65" customHeight="1">
      <c r="A49" s="347"/>
      <c r="B49" s="409"/>
      <c r="C49" s="295" t="s">
        <v>149</v>
      </c>
      <c r="D49" s="295"/>
      <c r="E49" s="295" t="s">
        <v>150</v>
      </c>
      <c r="F49" s="296"/>
      <c r="G49" s="410"/>
      <c r="H49" s="411"/>
      <c r="I49" s="421"/>
    </row>
    <row r="50" spans="1:9">
      <c r="A50" s="347"/>
      <c r="B50" s="409"/>
      <c r="C50" s="295" t="s">
        <v>28</v>
      </c>
      <c r="D50" s="295" t="s">
        <v>29</v>
      </c>
      <c r="E50" s="295" t="s">
        <v>28</v>
      </c>
      <c r="F50" s="296" t="s">
        <v>29</v>
      </c>
      <c r="G50" s="410"/>
      <c r="H50" s="411"/>
      <c r="I50" s="421"/>
    </row>
    <row r="51" spans="1:9" ht="21.4" customHeight="1">
      <c r="A51" s="347"/>
      <c r="B51" s="409"/>
      <c r="C51" s="447">
        <v>1116.04</v>
      </c>
      <c r="D51" s="447">
        <v>1650.01</v>
      </c>
      <c r="E51" s="295">
        <v>1086.42</v>
      </c>
      <c r="F51" s="448">
        <v>1548.51</v>
      </c>
      <c r="G51" s="410"/>
      <c r="H51" s="411"/>
      <c r="I51" s="421"/>
    </row>
    <row r="52" spans="1:9" ht="19.7" customHeight="1">
      <c r="A52" s="347"/>
      <c r="B52" s="409"/>
      <c r="C52" s="409"/>
      <c r="D52" s="409"/>
      <c r="E52" s="409"/>
      <c r="F52" s="410"/>
      <c r="G52" s="410"/>
      <c r="H52" s="411"/>
      <c r="I52" s="421"/>
    </row>
    <row r="53" spans="1:9">
      <c r="A53" s="347"/>
      <c r="B53" s="409"/>
      <c r="C53" s="409"/>
      <c r="D53" s="409"/>
      <c r="E53" s="409"/>
      <c r="F53" s="410"/>
      <c r="G53" s="410"/>
      <c r="H53" s="411"/>
      <c r="I53" s="421"/>
    </row>
    <row r="54" spans="1:9">
      <c r="A54" s="347"/>
      <c r="B54" s="410"/>
      <c r="C54" s="410"/>
      <c r="D54" s="410"/>
      <c r="E54" s="410"/>
      <c r="F54" s="410"/>
      <c r="G54" s="410"/>
      <c r="H54" s="422"/>
      <c r="I54" s="421"/>
    </row>
    <row r="55" spans="1:9">
      <c r="A55" s="347"/>
      <c r="B55" s="410"/>
      <c r="C55" s="410"/>
      <c r="D55" s="410"/>
      <c r="E55" s="410"/>
      <c r="F55" s="410"/>
      <c r="G55" s="410"/>
      <c r="H55" s="411"/>
      <c r="I55" s="411"/>
    </row>
    <row r="56" spans="1:9">
      <c r="A56" s="347"/>
      <c r="B56" s="410"/>
      <c r="C56" s="410"/>
      <c r="D56" s="410"/>
      <c r="E56" s="410"/>
      <c r="F56" s="410"/>
      <c r="G56" s="410"/>
      <c r="H56" s="411"/>
      <c r="I56" s="411"/>
    </row>
    <row r="57" spans="1:9">
      <c r="A57" s="347"/>
      <c r="B57" s="410"/>
      <c r="C57" s="410"/>
      <c r="D57" s="410"/>
      <c r="E57" s="410"/>
      <c r="F57" s="410"/>
      <c r="G57" s="410"/>
      <c r="H57" s="411"/>
      <c r="I57" s="411"/>
    </row>
    <row r="58" spans="1:9">
      <c r="A58" s="347"/>
      <c r="B58" s="410"/>
      <c r="C58" s="410"/>
      <c r="D58" s="410"/>
      <c r="E58" s="410"/>
      <c r="F58" s="410"/>
      <c r="G58" s="411"/>
      <c r="H58" s="411"/>
      <c r="I58" s="411"/>
    </row>
    <row r="59" spans="1:9">
      <c r="A59" s="347"/>
      <c r="B59" s="410"/>
      <c r="C59" s="410"/>
      <c r="D59" s="410"/>
      <c r="E59" s="410"/>
      <c r="F59" s="410"/>
      <c r="G59" s="411"/>
      <c r="H59" s="411"/>
      <c r="I59" s="411"/>
    </row>
    <row r="60" spans="1:9">
      <c r="A60" s="334"/>
      <c r="B60" s="411"/>
      <c r="C60" s="410"/>
      <c r="D60" s="410"/>
      <c r="E60" s="410"/>
      <c r="F60" s="410"/>
      <c r="G60" s="334"/>
      <c r="H60" s="210"/>
      <c r="I60" s="210"/>
    </row>
    <row r="61" spans="1:9">
      <c r="B61" s="411"/>
      <c r="C61" s="411"/>
      <c r="D61" s="411"/>
      <c r="E61" s="411"/>
      <c r="F61" s="411"/>
      <c r="G61" s="334"/>
      <c r="H61" s="210"/>
      <c r="I61" s="210"/>
    </row>
    <row r="62" spans="1:9">
      <c r="B62" s="408"/>
      <c r="C62" s="408"/>
      <c r="D62" s="408"/>
      <c r="E62" s="408"/>
      <c r="F62" s="408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10" activePane="bottomLeft" state="frozen"/>
      <selection activeCell="K51" sqref="K51"/>
      <selection pane="bottomLeft" activeCell="H102" sqref="H102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6384" width="11.42578125" style="362"/>
  </cols>
  <sheetData>
    <row r="1" spans="1:230" s="351" customFormat="1" ht="15.75" customHeight="1">
      <c r="B1" s="352"/>
      <c r="E1" s="353"/>
      <c r="G1" s="353"/>
      <c r="I1" s="353"/>
    </row>
    <row r="2" spans="1:230" s="351" customFormat="1">
      <c r="B2" s="352"/>
      <c r="E2" s="353"/>
      <c r="G2" s="353"/>
      <c r="I2" s="353"/>
    </row>
    <row r="3" spans="1:230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</row>
    <row r="4" spans="1:230" s="351" customFormat="1">
      <c r="B4" s="352"/>
      <c r="C4" s="358"/>
      <c r="D4" s="356"/>
      <c r="E4" s="357"/>
      <c r="F4" s="356"/>
      <c r="G4" s="357"/>
      <c r="H4" s="356"/>
      <c r="I4" s="357"/>
    </row>
    <row r="5" spans="1:230" s="351" customFormat="1" ht="18.75">
      <c r="B5" s="502" t="s">
        <v>240</v>
      </c>
      <c r="C5" s="359"/>
      <c r="D5" s="356"/>
      <c r="E5" s="357"/>
      <c r="F5" s="356"/>
      <c r="G5" s="357"/>
      <c r="H5" s="356"/>
      <c r="I5" s="357"/>
      <c r="K5" s="7" t="s">
        <v>168</v>
      </c>
    </row>
    <row r="6" spans="1:230" ht="9" customHeight="1">
      <c r="A6" s="360"/>
      <c r="B6" s="361"/>
      <c r="C6" s="414"/>
      <c r="D6" s="415"/>
      <c r="E6" s="416"/>
      <c r="F6" s="415"/>
      <c r="G6" s="416"/>
      <c r="H6" s="415"/>
      <c r="I6" s="416"/>
    </row>
    <row r="7" spans="1:230" ht="38.1" customHeight="1">
      <c r="A7" s="360"/>
      <c r="B7" s="563" t="s">
        <v>157</v>
      </c>
      <c r="C7" s="565" t="s">
        <v>47</v>
      </c>
      <c r="D7" s="400" t="s">
        <v>48</v>
      </c>
      <c r="E7" s="401"/>
      <c r="F7" s="402" t="s">
        <v>49</v>
      </c>
      <c r="G7" s="403"/>
      <c r="H7" s="503" t="s">
        <v>50</v>
      </c>
      <c r="I7" s="504"/>
    </row>
    <row r="8" spans="1:230" ht="36.75" customHeight="1">
      <c r="A8" s="360"/>
      <c r="B8" s="564"/>
      <c r="C8" s="566"/>
      <c r="D8" s="505" t="s">
        <v>7</v>
      </c>
      <c r="E8" s="506" t="s">
        <v>51</v>
      </c>
      <c r="F8" s="507" t="s">
        <v>7</v>
      </c>
      <c r="G8" s="508" t="s">
        <v>51</v>
      </c>
      <c r="H8" s="509" t="s">
        <v>7</v>
      </c>
      <c r="I8" s="510" t="s">
        <v>51</v>
      </c>
    </row>
    <row r="9" spans="1:230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30" s="372" customFormat="1" ht="18" customHeight="1">
      <c r="A10" s="367"/>
      <c r="B10" s="368"/>
      <c r="C10" s="369" t="s">
        <v>52</v>
      </c>
      <c r="D10" s="511">
        <v>226184</v>
      </c>
      <c r="E10" s="512">
        <v>1124.3802523609097</v>
      </c>
      <c r="F10" s="513">
        <v>1013590</v>
      </c>
      <c r="G10" s="514">
        <v>1371.1801248532424</v>
      </c>
      <c r="H10" s="515">
        <v>395671</v>
      </c>
      <c r="I10" s="516">
        <v>868.42767422934696</v>
      </c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  <c r="HJ10" s="367"/>
      <c r="HK10" s="367"/>
      <c r="HL10" s="367"/>
      <c r="HM10" s="367"/>
      <c r="HN10" s="367"/>
      <c r="HO10" s="367"/>
      <c r="HP10" s="367"/>
      <c r="HQ10" s="367"/>
      <c r="HR10" s="367"/>
      <c r="HS10" s="367"/>
      <c r="HT10" s="367"/>
      <c r="HU10" s="367"/>
      <c r="HV10" s="367"/>
    </row>
    <row r="11" spans="1:230" s="373" customFormat="1" ht="18" customHeight="1">
      <c r="B11" s="368">
        <v>4</v>
      </c>
      <c r="C11" s="374" t="s">
        <v>53</v>
      </c>
      <c r="D11" s="375">
        <v>11782</v>
      </c>
      <c r="E11" s="376">
        <v>1121.0673162451199</v>
      </c>
      <c r="F11" s="375">
        <v>73958</v>
      </c>
      <c r="G11" s="376">
        <v>1241.8303061196896</v>
      </c>
      <c r="H11" s="375">
        <v>29176</v>
      </c>
      <c r="I11" s="376">
        <v>794.38017034548932</v>
      </c>
    </row>
    <row r="12" spans="1:230" s="373" customFormat="1" ht="18" customHeight="1">
      <c r="B12" s="368">
        <v>11</v>
      </c>
      <c r="C12" s="374" t="s">
        <v>54</v>
      </c>
      <c r="D12" s="375">
        <v>36824</v>
      </c>
      <c r="E12" s="376">
        <v>1203.6838029545947</v>
      </c>
      <c r="F12" s="375">
        <v>130162</v>
      </c>
      <c r="G12" s="376">
        <v>1552.8110372458937</v>
      </c>
      <c r="H12" s="375">
        <v>57332</v>
      </c>
      <c r="I12" s="376">
        <v>975.95127694830114</v>
      </c>
    </row>
    <row r="13" spans="1:230" s="373" customFormat="1" ht="18" customHeight="1">
      <c r="B13" s="368">
        <v>14</v>
      </c>
      <c r="C13" s="374" t="s">
        <v>55</v>
      </c>
      <c r="D13" s="375">
        <v>17696</v>
      </c>
      <c r="E13" s="376">
        <v>1061.0417461573236</v>
      </c>
      <c r="F13" s="375">
        <v>115844</v>
      </c>
      <c r="G13" s="376">
        <v>1268.1732361624254</v>
      </c>
      <c r="H13" s="375">
        <v>42705</v>
      </c>
      <c r="I13" s="376">
        <v>806.43723592085246</v>
      </c>
    </row>
    <row r="14" spans="1:230" s="373" customFormat="1" ht="18" customHeight="1">
      <c r="B14" s="368">
        <v>18</v>
      </c>
      <c r="C14" s="374" t="s">
        <v>56</v>
      </c>
      <c r="D14" s="375">
        <v>25074</v>
      </c>
      <c r="E14" s="376">
        <v>1127.2321855308287</v>
      </c>
      <c r="F14" s="375">
        <v>125577</v>
      </c>
      <c r="G14" s="376">
        <v>1299.4594929804025</v>
      </c>
      <c r="H14" s="375">
        <v>45081</v>
      </c>
      <c r="I14" s="376">
        <v>788.45029946097031</v>
      </c>
    </row>
    <row r="15" spans="1:230" s="373" customFormat="1" ht="18" customHeight="1">
      <c r="B15" s="368">
        <v>21</v>
      </c>
      <c r="C15" s="374" t="s">
        <v>57</v>
      </c>
      <c r="D15" s="375">
        <v>13971</v>
      </c>
      <c r="E15" s="376">
        <v>1069.4173266051107</v>
      </c>
      <c r="F15" s="375">
        <v>62647</v>
      </c>
      <c r="G15" s="376">
        <v>1398.4788995482625</v>
      </c>
      <c r="H15" s="375">
        <v>25233</v>
      </c>
      <c r="I15" s="376">
        <v>889.15500693536239</v>
      </c>
    </row>
    <row r="16" spans="1:230" s="373" customFormat="1" ht="18" customHeight="1">
      <c r="B16" s="368">
        <v>23</v>
      </c>
      <c r="C16" s="374" t="s">
        <v>58</v>
      </c>
      <c r="D16" s="375">
        <v>23223</v>
      </c>
      <c r="E16" s="376">
        <v>1055.4048921327994</v>
      </c>
      <c r="F16" s="375">
        <v>87191</v>
      </c>
      <c r="G16" s="376">
        <v>1256.3996246172196</v>
      </c>
      <c r="H16" s="375">
        <v>35654</v>
      </c>
      <c r="I16" s="376">
        <v>828.87310399955118</v>
      </c>
    </row>
    <row r="17" spans="1:230" s="373" customFormat="1" ht="18" customHeight="1">
      <c r="B17" s="368">
        <v>29</v>
      </c>
      <c r="C17" s="374" t="s">
        <v>59</v>
      </c>
      <c r="D17" s="375">
        <v>32898</v>
      </c>
      <c r="E17" s="376">
        <v>1187.0162362453646</v>
      </c>
      <c r="F17" s="375">
        <v>182427</v>
      </c>
      <c r="G17" s="376">
        <v>1381.3293581542205</v>
      </c>
      <c r="H17" s="375">
        <v>68018</v>
      </c>
      <c r="I17" s="376">
        <v>865.71038357493592</v>
      </c>
    </row>
    <row r="18" spans="1:230" s="373" customFormat="1" ht="18" customHeight="1">
      <c r="B18" s="368">
        <v>41</v>
      </c>
      <c r="C18" s="374" t="s">
        <v>60</v>
      </c>
      <c r="D18" s="375">
        <v>64716</v>
      </c>
      <c r="E18" s="376">
        <v>1100.8496127696396</v>
      </c>
      <c r="F18" s="375">
        <v>235784</v>
      </c>
      <c r="G18" s="376">
        <v>1427.6315759763172</v>
      </c>
      <c r="H18" s="375">
        <v>92472</v>
      </c>
      <c r="I18" s="376">
        <v>904.33820951206849</v>
      </c>
    </row>
    <row r="19" spans="1:230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</row>
    <row r="20" spans="1:230" s="372" customFormat="1" ht="18" customHeight="1">
      <c r="A20" s="367"/>
      <c r="B20" s="368"/>
      <c r="C20" s="369" t="s">
        <v>61</v>
      </c>
      <c r="D20" s="511">
        <v>23075</v>
      </c>
      <c r="E20" s="512">
        <v>1265.4531388949079</v>
      </c>
      <c r="F20" s="513">
        <v>213322</v>
      </c>
      <c r="G20" s="514">
        <v>1583.825540731852</v>
      </c>
      <c r="H20" s="515">
        <v>72478</v>
      </c>
      <c r="I20" s="516">
        <v>986.95999089378847</v>
      </c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  <c r="HJ20" s="367"/>
      <c r="HK20" s="367"/>
      <c r="HL20" s="367"/>
      <c r="HM20" s="367"/>
      <c r="HN20" s="367"/>
      <c r="HO20" s="367"/>
      <c r="HP20" s="367"/>
      <c r="HQ20" s="367"/>
      <c r="HR20" s="367"/>
      <c r="HS20" s="367"/>
      <c r="HT20" s="367"/>
      <c r="HU20" s="367"/>
      <c r="HV20" s="367"/>
    </row>
    <row r="21" spans="1:230" s="373" customFormat="1" ht="18" customHeight="1">
      <c r="B21" s="368">
        <v>22</v>
      </c>
      <c r="C21" s="374" t="s">
        <v>62</v>
      </c>
      <c r="D21" s="375">
        <v>5031</v>
      </c>
      <c r="E21" s="376">
        <v>1163.2778016298944</v>
      </c>
      <c r="F21" s="375">
        <v>35870</v>
      </c>
      <c r="G21" s="376">
        <v>1449.152836353499</v>
      </c>
      <c r="H21" s="375">
        <v>12727</v>
      </c>
      <c r="I21" s="376">
        <v>913.42726094130592</v>
      </c>
    </row>
    <row r="22" spans="1:230" s="373" customFormat="1" ht="18" customHeight="1">
      <c r="B22" s="368">
        <v>40</v>
      </c>
      <c r="C22" s="374" t="s">
        <v>63</v>
      </c>
      <c r="D22" s="375">
        <v>3678</v>
      </c>
      <c r="E22" s="376">
        <v>1146.3418597063624</v>
      </c>
      <c r="F22" s="375">
        <v>23629</v>
      </c>
      <c r="G22" s="376">
        <v>1466.4450890854457</v>
      </c>
      <c r="H22" s="375">
        <v>7957</v>
      </c>
      <c r="I22" s="376">
        <v>900.36136986301369</v>
      </c>
    </row>
    <row r="23" spans="1:230" s="373" customFormat="1" ht="18" customHeight="1">
      <c r="B23" s="368">
        <v>50</v>
      </c>
      <c r="C23" s="374" t="s">
        <v>64</v>
      </c>
      <c r="D23" s="375">
        <v>14366</v>
      </c>
      <c r="E23" s="376">
        <v>1331.7301406097731</v>
      </c>
      <c r="F23" s="375">
        <v>153823</v>
      </c>
      <c r="G23" s="376">
        <v>1633.2608826378371</v>
      </c>
      <c r="H23" s="375">
        <v>51794</v>
      </c>
      <c r="I23" s="376">
        <v>1018.3326649804997</v>
      </c>
    </row>
    <row r="24" spans="1:230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</row>
    <row r="25" spans="1:230" s="372" customFormat="1" ht="18" customHeight="1">
      <c r="A25" s="367"/>
      <c r="B25" s="368">
        <v>33</v>
      </c>
      <c r="C25" s="369" t="s">
        <v>65</v>
      </c>
      <c r="D25" s="511">
        <v>28600</v>
      </c>
      <c r="E25" s="512">
        <v>1366.0397314685315</v>
      </c>
      <c r="F25" s="513">
        <v>187620</v>
      </c>
      <c r="G25" s="514">
        <v>1779.041268308283</v>
      </c>
      <c r="H25" s="515">
        <v>76153</v>
      </c>
      <c r="I25" s="516">
        <v>1073.9212233267237</v>
      </c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</row>
    <row r="26" spans="1:230" s="372" customFormat="1" ht="18" hidden="1" customHeight="1">
      <c r="A26" s="367"/>
      <c r="B26" s="368"/>
      <c r="C26" s="369"/>
      <c r="D26" s="511"/>
      <c r="E26" s="512"/>
      <c r="F26" s="513"/>
      <c r="G26" s="514"/>
      <c r="H26" s="515"/>
      <c r="I26" s="516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</row>
    <row r="27" spans="1:230" s="372" customFormat="1" ht="18" customHeight="1">
      <c r="A27" s="367"/>
      <c r="B27" s="368">
        <v>7</v>
      </c>
      <c r="C27" s="369" t="s">
        <v>205</v>
      </c>
      <c r="D27" s="511">
        <v>18844</v>
      </c>
      <c r="E27" s="512">
        <v>1149.09714232647</v>
      </c>
      <c r="F27" s="513">
        <v>144184</v>
      </c>
      <c r="G27" s="514">
        <v>1396.1346003023914</v>
      </c>
      <c r="H27" s="515">
        <v>45708</v>
      </c>
      <c r="I27" s="516">
        <v>847.30912859893238</v>
      </c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</row>
    <row r="28" spans="1:230" s="372" customFormat="1" ht="18" hidden="1" customHeight="1">
      <c r="A28" s="367"/>
      <c r="B28" s="368"/>
      <c r="C28" s="369"/>
      <c r="D28" s="511"/>
      <c r="E28" s="512"/>
      <c r="F28" s="513"/>
      <c r="G28" s="514"/>
      <c r="H28" s="515"/>
      <c r="I28" s="516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</row>
    <row r="29" spans="1:230" s="372" customFormat="1" ht="18" customHeight="1">
      <c r="A29" s="367"/>
      <c r="B29" s="368"/>
      <c r="C29" s="369" t="s">
        <v>66</v>
      </c>
      <c r="D29" s="511">
        <v>60766</v>
      </c>
      <c r="E29" s="512">
        <v>1158.8869048481058</v>
      </c>
      <c r="F29" s="513">
        <v>213538</v>
      </c>
      <c r="G29" s="514">
        <v>1397.3332786201993</v>
      </c>
      <c r="H29" s="515">
        <v>83857</v>
      </c>
      <c r="I29" s="516">
        <v>880.74004889275795</v>
      </c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</row>
    <row r="30" spans="1:230" s="373" customFormat="1" ht="18" customHeight="1">
      <c r="B30" s="368">
        <v>35</v>
      </c>
      <c r="C30" s="374" t="s">
        <v>67</v>
      </c>
      <c r="D30" s="375">
        <v>34163</v>
      </c>
      <c r="E30" s="376">
        <v>1213.7258545795155</v>
      </c>
      <c r="F30" s="375">
        <v>110775</v>
      </c>
      <c r="G30" s="376">
        <v>1418.0705096817871</v>
      </c>
      <c r="H30" s="375">
        <v>43357</v>
      </c>
      <c r="I30" s="376">
        <v>889.666278340291</v>
      </c>
    </row>
    <row r="31" spans="1:230" s="373" customFormat="1" ht="18" customHeight="1">
      <c r="B31" s="368">
        <v>38</v>
      </c>
      <c r="C31" s="374" t="s">
        <v>68</v>
      </c>
      <c r="D31" s="375">
        <v>26603</v>
      </c>
      <c r="E31" s="376">
        <v>1088.4639059504566</v>
      </c>
      <c r="F31" s="375">
        <v>102763</v>
      </c>
      <c r="G31" s="376">
        <v>1374.9792526492997</v>
      </c>
      <c r="H31" s="375">
        <v>40500</v>
      </c>
      <c r="I31" s="376">
        <v>871.18413456790108</v>
      </c>
    </row>
    <row r="32" spans="1:230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</row>
    <row r="33" spans="1:230" s="372" customFormat="1" ht="18" customHeight="1">
      <c r="A33" s="367"/>
      <c r="B33" s="368">
        <v>39</v>
      </c>
      <c r="C33" s="369" t="s">
        <v>69</v>
      </c>
      <c r="D33" s="511">
        <v>14153</v>
      </c>
      <c r="E33" s="512">
        <v>1264.8421147459906</v>
      </c>
      <c r="F33" s="513">
        <v>94358</v>
      </c>
      <c r="G33" s="514">
        <v>1599.7422518493397</v>
      </c>
      <c r="H33" s="515">
        <v>34833</v>
      </c>
      <c r="I33" s="516">
        <v>989.64991387477403</v>
      </c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  <c r="HJ33" s="367"/>
      <c r="HK33" s="367"/>
      <c r="HL33" s="367"/>
      <c r="HM33" s="367"/>
      <c r="HN33" s="367"/>
      <c r="HO33" s="367"/>
      <c r="HP33" s="367"/>
      <c r="HQ33" s="367"/>
      <c r="HR33" s="367"/>
      <c r="HS33" s="367"/>
      <c r="HT33" s="367"/>
      <c r="HU33" s="367"/>
      <c r="HV33" s="367"/>
    </row>
    <row r="34" spans="1:230" s="372" customFormat="1" ht="18" hidden="1" customHeight="1">
      <c r="A34" s="367"/>
      <c r="B34" s="368"/>
      <c r="C34" s="369"/>
      <c r="D34" s="511"/>
      <c r="E34" s="512"/>
      <c r="F34" s="513"/>
      <c r="G34" s="514"/>
      <c r="H34" s="515"/>
      <c r="I34" s="516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</row>
    <row r="35" spans="1:230" s="372" customFormat="1" ht="18" customHeight="1">
      <c r="A35" s="367"/>
      <c r="B35" s="368"/>
      <c r="C35" s="369" t="s">
        <v>70</v>
      </c>
      <c r="D35" s="511">
        <v>51300</v>
      </c>
      <c r="E35" s="512">
        <v>1203.9919249512677</v>
      </c>
      <c r="F35" s="513">
        <v>414777</v>
      </c>
      <c r="G35" s="514">
        <v>1507.1382023834506</v>
      </c>
      <c r="H35" s="515">
        <v>147603</v>
      </c>
      <c r="I35" s="516">
        <v>938.60308313516703</v>
      </c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</row>
    <row r="36" spans="1:230" s="373" customFormat="1" ht="18" customHeight="1">
      <c r="B36" s="368">
        <v>5</v>
      </c>
      <c r="C36" s="374" t="s">
        <v>71</v>
      </c>
      <c r="D36" s="375">
        <v>3541</v>
      </c>
      <c r="E36" s="376">
        <v>1084.7944507201357</v>
      </c>
      <c r="F36" s="375">
        <v>25703</v>
      </c>
      <c r="G36" s="376">
        <v>1318.4426242072909</v>
      </c>
      <c r="H36" s="375">
        <v>9530</v>
      </c>
      <c r="I36" s="376">
        <v>864.17483420776489</v>
      </c>
    </row>
    <row r="37" spans="1:230" s="373" customFormat="1" ht="18" customHeight="1">
      <c r="B37" s="368">
        <v>9</v>
      </c>
      <c r="C37" s="374" t="s">
        <v>72</v>
      </c>
      <c r="D37" s="375">
        <v>5512</v>
      </c>
      <c r="E37" s="376">
        <v>1337.0438788098693</v>
      </c>
      <c r="F37" s="375">
        <v>66083</v>
      </c>
      <c r="G37" s="376">
        <v>1601.0367932751237</v>
      </c>
      <c r="H37" s="375">
        <v>20537</v>
      </c>
      <c r="I37" s="376">
        <v>970.73639528655599</v>
      </c>
    </row>
    <row r="38" spans="1:230" s="373" customFormat="1" ht="18" customHeight="1">
      <c r="B38" s="368">
        <v>24</v>
      </c>
      <c r="C38" s="374" t="s">
        <v>73</v>
      </c>
      <c r="D38" s="375">
        <v>14459</v>
      </c>
      <c r="E38" s="376">
        <v>1271.7806155335772</v>
      </c>
      <c r="F38" s="375">
        <v>87824</v>
      </c>
      <c r="G38" s="376">
        <v>1514.2894629030791</v>
      </c>
      <c r="H38" s="375">
        <v>33487</v>
      </c>
      <c r="I38" s="376">
        <v>918.25018783408495</v>
      </c>
    </row>
    <row r="39" spans="1:230" s="373" customFormat="1" ht="18" customHeight="1">
      <c r="B39" s="368">
        <v>34</v>
      </c>
      <c r="C39" s="374" t="s">
        <v>74</v>
      </c>
      <c r="D39" s="375">
        <v>4152</v>
      </c>
      <c r="E39" s="376">
        <v>1174.0511223506744</v>
      </c>
      <c r="F39" s="375">
        <v>28609</v>
      </c>
      <c r="G39" s="376">
        <v>1549.5104033695688</v>
      </c>
      <c r="H39" s="375">
        <v>10089</v>
      </c>
      <c r="I39" s="376">
        <v>968.67759936564585</v>
      </c>
    </row>
    <row r="40" spans="1:230" s="373" customFormat="1" ht="18" customHeight="1">
      <c r="B40" s="368">
        <v>37</v>
      </c>
      <c r="C40" s="374" t="s">
        <v>75</v>
      </c>
      <c r="D40" s="375">
        <v>6008</v>
      </c>
      <c r="E40" s="376">
        <v>1139.1459004660453</v>
      </c>
      <c r="F40" s="375">
        <v>54639</v>
      </c>
      <c r="G40" s="376">
        <v>1403.1057490071196</v>
      </c>
      <c r="H40" s="375">
        <v>19855</v>
      </c>
      <c r="I40" s="376">
        <v>895.11987106522281</v>
      </c>
    </row>
    <row r="41" spans="1:230" s="373" customFormat="1" ht="18" customHeight="1">
      <c r="B41" s="368">
        <v>40</v>
      </c>
      <c r="C41" s="374" t="s">
        <v>76</v>
      </c>
      <c r="D41" s="375">
        <v>2764</v>
      </c>
      <c r="E41" s="376">
        <v>1102.2936432706222</v>
      </c>
      <c r="F41" s="375">
        <v>23760</v>
      </c>
      <c r="G41" s="376">
        <v>1438.4580505050506</v>
      </c>
      <c r="H41" s="375">
        <v>8263</v>
      </c>
      <c r="I41" s="376">
        <v>899.07950260196048</v>
      </c>
    </row>
    <row r="42" spans="1:230" s="373" customFormat="1" ht="18" customHeight="1">
      <c r="B42" s="368">
        <v>42</v>
      </c>
      <c r="C42" s="374" t="s">
        <v>77</v>
      </c>
      <c r="D42" s="375">
        <v>1331</v>
      </c>
      <c r="E42" s="376">
        <v>1198.2305785123967</v>
      </c>
      <c r="F42" s="375">
        <v>15903</v>
      </c>
      <c r="G42" s="376">
        <v>1448.215853612526</v>
      </c>
      <c r="H42" s="375">
        <v>5055</v>
      </c>
      <c r="I42" s="376">
        <v>874.35419386745798</v>
      </c>
    </row>
    <row r="43" spans="1:230" s="373" customFormat="1" ht="18" customHeight="1">
      <c r="B43" s="368">
        <v>47</v>
      </c>
      <c r="C43" s="374" t="s">
        <v>78</v>
      </c>
      <c r="D43" s="375">
        <v>11277</v>
      </c>
      <c r="E43" s="376">
        <v>1180.0199760574621</v>
      </c>
      <c r="F43" s="375">
        <v>80944</v>
      </c>
      <c r="G43" s="376">
        <v>1656.0112759438623</v>
      </c>
      <c r="H43" s="375">
        <v>28527</v>
      </c>
      <c r="I43" s="376">
        <v>1044.6532562134119</v>
      </c>
    </row>
    <row r="44" spans="1:230" s="373" customFormat="1" ht="18" customHeight="1">
      <c r="B44" s="368">
        <v>49</v>
      </c>
      <c r="C44" s="374" t="s">
        <v>79</v>
      </c>
      <c r="D44" s="375">
        <v>2256</v>
      </c>
      <c r="E44" s="376">
        <v>1107.1578856382978</v>
      </c>
      <c r="F44" s="375">
        <v>31312</v>
      </c>
      <c r="G44" s="376">
        <v>1283.8178439575881</v>
      </c>
      <c r="H44" s="375">
        <v>12260</v>
      </c>
      <c r="I44" s="376">
        <v>850.26232952691669</v>
      </c>
    </row>
    <row r="45" spans="1:230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</row>
    <row r="46" spans="1:230" s="372" customFormat="1" ht="18" customHeight="1">
      <c r="A46" s="367"/>
      <c r="B46" s="368"/>
      <c r="C46" s="369" t="s">
        <v>80</v>
      </c>
      <c r="D46" s="511">
        <v>49125</v>
      </c>
      <c r="E46" s="512">
        <v>1121.034241424936</v>
      </c>
      <c r="F46" s="513">
        <v>243934</v>
      </c>
      <c r="G46" s="514">
        <v>1420.3365796485934</v>
      </c>
      <c r="H46" s="515">
        <v>95162</v>
      </c>
      <c r="I46" s="516">
        <v>928.20255648263003</v>
      </c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  <c r="HJ46" s="367"/>
      <c r="HK46" s="367"/>
      <c r="HL46" s="367"/>
      <c r="HM46" s="367"/>
      <c r="HN46" s="367"/>
      <c r="HO46" s="367"/>
      <c r="HP46" s="367"/>
      <c r="HQ46" s="367"/>
      <c r="HR46" s="367"/>
      <c r="HS46" s="367"/>
      <c r="HT46" s="367"/>
      <c r="HU46" s="367"/>
      <c r="HV46" s="367"/>
    </row>
    <row r="47" spans="1:230" s="373" customFormat="1" ht="18" customHeight="1">
      <c r="B47" s="368">
        <v>2</v>
      </c>
      <c r="C47" s="374" t="s">
        <v>81</v>
      </c>
      <c r="D47" s="375">
        <v>7048</v>
      </c>
      <c r="E47" s="376">
        <v>1142.336187570942</v>
      </c>
      <c r="F47" s="375">
        <v>47847</v>
      </c>
      <c r="G47" s="376">
        <v>1375.15859134324</v>
      </c>
      <c r="H47" s="375">
        <v>18468</v>
      </c>
      <c r="I47" s="376">
        <v>893.6026651505307</v>
      </c>
    </row>
    <row r="48" spans="1:230" s="373" customFormat="1" ht="18" customHeight="1">
      <c r="B48" s="368">
        <v>13</v>
      </c>
      <c r="C48" s="374" t="s">
        <v>82</v>
      </c>
      <c r="D48" s="375">
        <v>16936</v>
      </c>
      <c r="E48" s="376">
        <v>1100.878267005196</v>
      </c>
      <c r="F48" s="375">
        <v>57948</v>
      </c>
      <c r="G48" s="376">
        <v>1451.5324603092427</v>
      </c>
      <c r="H48" s="375">
        <v>26288</v>
      </c>
      <c r="I48" s="376">
        <v>957.68232083079738</v>
      </c>
    </row>
    <row r="49" spans="1:230" s="373" customFormat="1" ht="18" customHeight="1">
      <c r="B49" s="368">
        <v>16</v>
      </c>
      <c r="C49" s="374" t="s">
        <v>83</v>
      </c>
      <c r="D49" s="375">
        <v>6741</v>
      </c>
      <c r="E49" s="376">
        <v>1060.8731434505266</v>
      </c>
      <c r="F49" s="375">
        <v>26661</v>
      </c>
      <c r="G49" s="376">
        <v>1300.6701732868232</v>
      </c>
      <c r="H49" s="375">
        <v>10748</v>
      </c>
      <c r="I49" s="376">
        <v>883.08939523632284</v>
      </c>
    </row>
    <row r="50" spans="1:230" s="373" customFormat="1" ht="18" customHeight="1">
      <c r="B50" s="368">
        <v>19</v>
      </c>
      <c r="C50" s="374" t="s">
        <v>84</v>
      </c>
      <c r="D50" s="375">
        <v>6221</v>
      </c>
      <c r="E50" s="376">
        <v>1232.5316605047419</v>
      </c>
      <c r="F50" s="375">
        <v>29883</v>
      </c>
      <c r="G50" s="376">
        <v>1607.06346986581</v>
      </c>
      <c r="H50" s="375">
        <v>9528</v>
      </c>
      <c r="I50" s="376">
        <v>999.56204659949617</v>
      </c>
    </row>
    <row r="51" spans="1:230" s="373" customFormat="1" ht="18" customHeight="1">
      <c r="B51" s="368">
        <v>45</v>
      </c>
      <c r="C51" s="374" t="s">
        <v>85</v>
      </c>
      <c r="D51" s="375">
        <v>12179</v>
      </c>
      <c r="E51" s="376">
        <v>1113.081698825848</v>
      </c>
      <c r="F51" s="375">
        <v>81595</v>
      </c>
      <c r="G51" s="376">
        <v>1395.3884665727066</v>
      </c>
      <c r="H51" s="375">
        <v>30130</v>
      </c>
      <c r="I51" s="376">
        <v>917.21648888151356</v>
      </c>
    </row>
    <row r="52" spans="1:230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</row>
    <row r="53" spans="1:230" s="372" customFormat="1" ht="18" customHeight="1">
      <c r="A53" s="367"/>
      <c r="B53" s="368"/>
      <c r="C53" s="369" t="s">
        <v>86</v>
      </c>
      <c r="D53" s="511">
        <v>169318</v>
      </c>
      <c r="E53" s="512">
        <v>1328.6186834831492</v>
      </c>
      <c r="F53" s="513">
        <v>1204757</v>
      </c>
      <c r="G53" s="514">
        <v>1547.2068131913745</v>
      </c>
      <c r="H53" s="515">
        <v>389659</v>
      </c>
      <c r="I53" s="516">
        <v>953.63613264418359</v>
      </c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</row>
    <row r="54" spans="1:230" s="373" customFormat="1" ht="18" customHeight="1">
      <c r="B54" s="368">
        <v>8</v>
      </c>
      <c r="C54" s="374" t="s">
        <v>87</v>
      </c>
      <c r="D54" s="375">
        <v>124197</v>
      </c>
      <c r="E54" s="376">
        <v>1371.9857874183756</v>
      </c>
      <c r="F54" s="375">
        <v>901966</v>
      </c>
      <c r="G54" s="376">
        <v>1589.4062090810519</v>
      </c>
      <c r="H54" s="375">
        <v>289175</v>
      </c>
      <c r="I54" s="376">
        <v>984.61373898158547</v>
      </c>
    </row>
    <row r="55" spans="1:230" s="373" customFormat="1" ht="18" customHeight="1">
      <c r="B55" s="368">
        <v>17</v>
      </c>
      <c r="C55" s="374" t="s">
        <v>209</v>
      </c>
      <c r="D55" s="375">
        <v>14275</v>
      </c>
      <c r="E55" s="376">
        <v>1204.0894472854641</v>
      </c>
      <c r="F55" s="375">
        <v>116655</v>
      </c>
      <c r="G55" s="376">
        <v>1403.1758670438471</v>
      </c>
      <c r="H55" s="375">
        <v>36153</v>
      </c>
      <c r="I55" s="376">
        <v>843.88256548557524</v>
      </c>
    </row>
    <row r="56" spans="1:230" s="373" customFormat="1" ht="18" customHeight="1">
      <c r="B56" s="368">
        <v>25</v>
      </c>
      <c r="C56" s="374" t="s">
        <v>206</v>
      </c>
      <c r="D56" s="375">
        <v>11749</v>
      </c>
      <c r="E56" s="376">
        <v>1178.798322410418</v>
      </c>
      <c r="F56" s="375">
        <v>65969</v>
      </c>
      <c r="G56" s="376">
        <v>1362.6616057542178</v>
      </c>
      <c r="H56" s="375">
        <v>23694</v>
      </c>
      <c r="I56" s="376">
        <v>823.75001983624543</v>
      </c>
    </row>
    <row r="57" spans="1:230" s="373" customFormat="1" ht="18" customHeight="1">
      <c r="B57" s="368">
        <v>43</v>
      </c>
      <c r="C57" s="374" t="s">
        <v>88</v>
      </c>
      <c r="D57" s="375">
        <v>19097</v>
      </c>
      <c r="E57" s="376">
        <v>1231.8406587422107</v>
      </c>
      <c r="F57" s="375">
        <v>120167</v>
      </c>
      <c r="G57" s="376">
        <v>1471.5934792413891</v>
      </c>
      <c r="H57" s="375">
        <v>40637</v>
      </c>
      <c r="I57" s="376">
        <v>906.57293796294005</v>
      </c>
    </row>
    <row r="58" spans="1:230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</row>
    <row r="59" spans="1:230" s="372" customFormat="1" ht="18" customHeight="1">
      <c r="A59" s="367"/>
      <c r="B59" s="368"/>
      <c r="C59" s="369" t="s">
        <v>89</v>
      </c>
      <c r="D59" s="511">
        <v>103545</v>
      </c>
      <c r="E59" s="512">
        <v>1158.8544869380464</v>
      </c>
      <c r="F59" s="513">
        <v>683837</v>
      </c>
      <c r="G59" s="514">
        <v>1390.7063844015465</v>
      </c>
      <c r="H59" s="515">
        <v>245837</v>
      </c>
      <c r="I59" s="516">
        <v>878.87947660441648</v>
      </c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7"/>
      <c r="HT59" s="367"/>
      <c r="HU59" s="367"/>
      <c r="HV59" s="367"/>
    </row>
    <row r="60" spans="1:230" s="373" customFormat="1" ht="18" customHeight="1">
      <c r="B60" s="368">
        <v>3</v>
      </c>
      <c r="C60" s="374" t="s">
        <v>210</v>
      </c>
      <c r="D60" s="375">
        <v>25882</v>
      </c>
      <c r="E60" s="376">
        <v>1111.5173611003788</v>
      </c>
      <c r="F60" s="375">
        <v>230079</v>
      </c>
      <c r="G60" s="376">
        <v>1291.8333635403492</v>
      </c>
      <c r="H60" s="375">
        <v>82681</v>
      </c>
      <c r="I60" s="376">
        <v>842.94399063871992</v>
      </c>
    </row>
    <row r="61" spans="1:230" s="373" customFormat="1" ht="18" customHeight="1">
      <c r="B61" s="368">
        <v>12</v>
      </c>
      <c r="C61" s="374" t="s">
        <v>208</v>
      </c>
      <c r="D61" s="375">
        <v>15504</v>
      </c>
      <c r="E61" s="376">
        <v>1169.0698600361197</v>
      </c>
      <c r="F61" s="375">
        <v>91626</v>
      </c>
      <c r="G61" s="376">
        <v>1344.3494154497632</v>
      </c>
      <c r="H61" s="375">
        <v>30651</v>
      </c>
      <c r="I61" s="376">
        <v>857.43234021728495</v>
      </c>
    </row>
    <row r="62" spans="1:230" s="373" customFormat="1" ht="18" customHeight="1">
      <c r="B62" s="368">
        <v>46</v>
      </c>
      <c r="C62" s="374" t="s">
        <v>90</v>
      </c>
      <c r="D62" s="375">
        <v>62159</v>
      </c>
      <c r="E62" s="376">
        <v>1176.0169307743047</v>
      </c>
      <c r="F62" s="375">
        <v>362132</v>
      </c>
      <c r="G62" s="376">
        <v>1465.2540891166757</v>
      </c>
      <c r="H62" s="375">
        <v>132505</v>
      </c>
      <c r="I62" s="376">
        <v>906.26378732878015</v>
      </c>
    </row>
    <row r="63" spans="1:230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</row>
    <row r="64" spans="1:230" s="372" customFormat="1" ht="18" customHeight="1">
      <c r="A64" s="367"/>
      <c r="B64" s="368"/>
      <c r="C64" s="369" t="s">
        <v>91</v>
      </c>
      <c r="D64" s="511">
        <v>31630</v>
      </c>
      <c r="E64" s="512">
        <v>1038.4373186847929</v>
      </c>
      <c r="F64" s="513">
        <v>144670</v>
      </c>
      <c r="G64" s="514">
        <v>1279.8698115711616</v>
      </c>
      <c r="H64" s="515">
        <v>59061</v>
      </c>
      <c r="I64" s="516">
        <v>856.35989908738463</v>
      </c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  <c r="HJ64" s="367"/>
      <c r="HK64" s="367"/>
      <c r="HL64" s="367"/>
      <c r="HM64" s="367"/>
      <c r="HN64" s="367"/>
      <c r="HO64" s="367"/>
      <c r="HP64" s="367"/>
      <c r="HQ64" s="367"/>
      <c r="HR64" s="367"/>
      <c r="HS64" s="367"/>
      <c r="HT64" s="367"/>
      <c r="HU64" s="367"/>
      <c r="HV64" s="367"/>
    </row>
    <row r="65" spans="1:230" s="373" customFormat="1" ht="18" customHeight="1">
      <c r="B65" s="368">
        <v>6</v>
      </c>
      <c r="C65" s="374" t="s">
        <v>92</v>
      </c>
      <c r="D65" s="375">
        <v>20648</v>
      </c>
      <c r="E65" s="376">
        <v>1031.7166626307633</v>
      </c>
      <c r="F65" s="375">
        <v>81981</v>
      </c>
      <c r="G65" s="376">
        <v>1298.4526601285665</v>
      </c>
      <c r="H65" s="375">
        <v>35333</v>
      </c>
      <c r="I65" s="376">
        <v>877.28783658336386</v>
      </c>
    </row>
    <row r="66" spans="1:230" s="373" customFormat="1" ht="18" customHeight="1">
      <c r="B66" s="368">
        <v>10</v>
      </c>
      <c r="C66" s="374" t="s">
        <v>93</v>
      </c>
      <c r="D66" s="375">
        <v>10982</v>
      </c>
      <c r="E66" s="376">
        <v>1051.0732780914223</v>
      </c>
      <c r="F66" s="375">
        <v>62689</v>
      </c>
      <c r="G66" s="376">
        <v>1255.5682513678635</v>
      </c>
      <c r="H66" s="375">
        <v>23728</v>
      </c>
      <c r="I66" s="376">
        <v>825.19642911328378</v>
      </c>
    </row>
    <row r="67" spans="1:230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</row>
    <row r="68" spans="1:230" s="372" customFormat="1" ht="18" customHeight="1">
      <c r="A68" s="367"/>
      <c r="B68" s="368"/>
      <c r="C68" s="369" t="s">
        <v>94</v>
      </c>
      <c r="D68" s="511">
        <v>85075</v>
      </c>
      <c r="E68" s="512">
        <v>1098.7082716426683</v>
      </c>
      <c r="F68" s="513">
        <v>490023</v>
      </c>
      <c r="G68" s="514">
        <v>1298.6100227132188</v>
      </c>
      <c r="H68" s="515">
        <v>182989</v>
      </c>
      <c r="I68" s="516">
        <v>799.47323658799166</v>
      </c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  <c r="HJ68" s="367"/>
      <c r="HK68" s="367"/>
      <c r="HL68" s="367"/>
      <c r="HM68" s="367"/>
      <c r="HN68" s="367"/>
      <c r="HO68" s="367"/>
      <c r="HP68" s="367"/>
      <c r="HQ68" s="367"/>
      <c r="HR68" s="367"/>
      <c r="HS68" s="367"/>
      <c r="HT68" s="367"/>
      <c r="HU68" s="367"/>
      <c r="HV68" s="367"/>
    </row>
    <row r="69" spans="1:230" s="373" customFormat="1" ht="18" customHeight="1">
      <c r="B69" s="368">
        <v>15</v>
      </c>
      <c r="C69" s="374" t="s">
        <v>200</v>
      </c>
      <c r="D69" s="375">
        <v>32163</v>
      </c>
      <c r="E69" s="376">
        <v>1101.102411466592</v>
      </c>
      <c r="F69" s="375">
        <v>194136</v>
      </c>
      <c r="G69" s="376">
        <v>1366.997297770635</v>
      </c>
      <c r="H69" s="375">
        <v>73668</v>
      </c>
      <c r="I69" s="376">
        <v>845.30976258348267</v>
      </c>
    </row>
    <row r="70" spans="1:230" s="373" customFormat="1" ht="18" customHeight="1">
      <c r="B70" s="368">
        <v>27</v>
      </c>
      <c r="C70" s="374" t="s">
        <v>95</v>
      </c>
      <c r="D70" s="375">
        <v>12545</v>
      </c>
      <c r="E70" s="376">
        <v>1088.0676508569152</v>
      </c>
      <c r="F70" s="375">
        <v>70073</v>
      </c>
      <c r="G70" s="376">
        <v>1179.8564088878741</v>
      </c>
      <c r="H70" s="375">
        <v>26255</v>
      </c>
      <c r="I70" s="376">
        <v>701.15861093125113</v>
      </c>
    </row>
    <row r="71" spans="1:230" s="373" customFormat="1" ht="18" customHeight="1">
      <c r="B71" s="368">
        <v>32</v>
      </c>
      <c r="C71" s="374" t="s">
        <v>207</v>
      </c>
      <c r="D71" s="375">
        <v>13601</v>
      </c>
      <c r="E71" s="376">
        <v>1105.0080192632893</v>
      </c>
      <c r="F71" s="375">
        <v>67188</v>
      </c>
      <c r="G71" s="376">
        <v>1087.4466081740786</v>
      </c>
      <c r="H71" s="375">
        <v>24589</v>
      </c>
      <c r="I71" s="376">
        <v>687.29103989588839</v>
      </c>
    </row>
    <row r="72" spans="1:230" s="373" customFormat="1" ht="18" customHeight="1">
      <c r="B72" s="368">
        <v>36</v>
      </c>
      <c r="C72" s="374" t="s">
        <v>96</v>
      </c>
      <c r="D72" s="375">
        <v>26766</v>
      </c>
      <c r="E72" s="376">
        <v>1097.6173727863709</v>
      </c>
      <c r="F72" s="375">
        <v>158626</v>
      </c>
      <c r="G72" s="376">
        <v>1356.8138319695383</v>
      </c>
      <c r="H72" s="375">
        <v>58477</v>
      </c>
      <c r="I72" s="376">
        <v>833.04221813704532</v>
      </c>
    </row>
    <row r="73" spans="1:230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</row>
    <row r="74" spans="1:230" s="372" customFormat="1" ht="18" customHeight="1">
      <c r="A74" s="367"/>
      <c r="B74" s="368">
        <v>28</v>
      </c>
      <c r="C74" s="369" t="s">
        <v>97</v>
      </c>
      <c r="D74" s="511">
        <v>98872</v>
      </c>
      <c r="E74" s="512">
        <v>1313.750867282952</v>
      </c>
      <c r="F74" s="513">
        <v>877449</v>
      </c>
      <c r="G74" s="514">
        <v>1733.7823692317156</v>
      </c>
      <c r="H74" s="515">
        <v>274354</v>
      </c>
      <c r="I74" s="516">
        <v>1065.576382739089</v>
      </c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  <c r="HJ74" s="367"/>
      <c r="HK74" s="367"/>
      <c r="HL74" s="367"/>
      <c r="HM74" s="367"/>
      <c r="HN74" s="367"/>
      <c r="HO74" s="367"/>
      <c r="HP74" s="367"/>
      <c r="HQ74" s="367"/>
      <c r="HR74" s="367"/>
      <c r="HS74" s="367"/>
      <c r="HT74" s="367"/>
      <c r="HU74" s="367"/>
      <c r="HV74" s="367"/>
    </row>
    <row r="75" spans="1:230" s="372" customFormat="1" ht="18" hidden="1" customHeight="1">
      <c r="A75" s="367"/>
      <c r="B75" s="368"/>
      <c r="C75" s="369"/>
      <c r="D75" s="511"/>
      <c r="E75" s="512"/>
      <c r="F75" s="513"/>
      <c r="G75" s="514"/>
      <c r="H75" s="515"/>
      <c r="I75" s="516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</row>
    <row r="76" spans="1:230" s="372" customFormat="1" ht="18" customHeight="1">
      <c r="A76" s="367"/>
      <c r="B76" s="368">
        <v>30</v>
      </c>
      <c r="C76" s="369" t="s">
        <v>98</v>
      </c>
      <c r="D76" s="511">
        <v>32685</v>
      </c>
      <c r="E76" s="512">
        <v>1102.8446516750803</v>
      </c>
      <c r="F76" s="513">
        <v>161571</v>
      </c>
      <c r="G76" s="514">
        <v>1365.0044423194756</v>
      </c>
      <c r="H76" s="515">
        <v>62450</v>
      </c>
      <c r="I76" s="516">
        <v>866.44986533226586</v>
      </c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</row>
    <row r="77" spans="1:230" s="372" customFormat="1" ht="18" hidden="1" customHeight="1">
      <c r="A77" s="367"/>
      <c r="B77" s="368"/>
      <c r="C77" s="369"/>
      <c r="D77" s="511"/>
      <c r="E77" s="512"/>
      <c r="F77" s="513"/>
      <c r="G77" s="514"/>
      <c r="H77" s="515"/>
      <c r="I77" s="516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</row>
    <row r="78" spans="1:230" s="372" customFormat="1" ht="18" customHeight="1">
      <c r="A78" s="367"/>
      <c r="B78" s="368">
        <v>31</v>
      </c>
      <c r="C78" s="369" t="s">
        <v>99</v>
      </c>
      <c r="D78" s="511">
        <v>10592</v>
      </c>
      <c r="E78" s="512">
        <v>1440.7132996601208</v>
      </c>
      <c r="F78" s="513">
        <v>103229</v>
      </c>
      <c r="G78" s="514">
        <v>1694.1211427990195</v>
      </c>
      <c r="H78" s="515">
        <v>30083</v>
      </c>
      <c r="I78" s="516">
        <v>1035.9768816274973</v>
      </c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</row>
    <row r="79" spans="1:230" s="372" customFormat="1" ht="18" hidden="1" customHeight="1">
      <c r="A79" s="367"/>
      <c r="B79" s="368"/>
      <c r="C79" s="369"/>
      <c r="D79" s="511"/>
      <c r="E79" s="512"/>
      <c r="F79" s="513"/>
      <c r="G79" s="514"/>
      <c r="H79" s="515"/>
      <c r="I79" s="516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</row>
    <row r="80" spans="1:230" s="372" customFormat="1" ht="18" customHeight="1">
      <c r="A80" s="367"/>
      <c r="B80" s="368"/>
      <c r="C80" s="369" t="s">
        <v>100</v>
      </c>
      <c r="D80" s="511">
        <v>43386</v>
      </c>
      <c r="E80" s="512">
        <v>1539.4115108560363</v>
      </c>
      <c r="F80" s="513">
        <v>393786</v>
      </c>
      <c r="G80" s="514">
        <v>1841.7995949322731</v>
      </c>
      <c r="H80" s="515">
        <v>132803</v>
      </c>
      <c r="I80" s="516">
        <v>1131.5540616552337</v>
      </c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</row>
    <row r="81" spans="1:230" s="373" customFormat="1" ht="18" customHeight="1">
      <c r="B81" s="368">
        <v>1</v>
      </c>
      <c r="C81" s="374" t="s">
        <v>202</v>
      </c>
      <c r="D81" s="375">
        <v>6871</v>
      </c>
      <c r="E81" s="376">
        <v>1533.2074195895793</v>
      </c>
      <c r="F81" s="375">
        <v>58268</v>
      </c>
      <c r="G81" s="376">
        <v>1857.5844484107918</v>
      </c>
      <c r="H81" s="375">
        <v>17350</v>
      </c>
      <c r="I81" s="376">
        <v>1124.8816293948128</v>
      </c>
    </row>
    <row r="82" spans="1:230" s="373" customFormat="1" ht="18" customHeight="1">
      <c r="B82" s="368">
        <v>20</v>
      </c>
      <c r="C82" s="374" t="s">
        <v>204</v>
      </c>
      <c r="D82" s="375">
        <v>13145</v>
      </c>
      <c r="E82" s="376">
        <v>1583.7481087866108</v>
      </c>
      <c r="F82" s="375">
        <v>135965</v>
      </c>
      <c r="G82" s="376">
        <v>1788.3461245173389</v>
      </c>
      <c r="H82" s="375">
        <v>43191</v>
      </c>
      <c r="I82" s="376">
        <v>1102.9185103378018</v>
      </c>
    </row>
    <row r="83" spans="1:230" s="373" customFormat="1" ht="18" customHeight="1">
      <c r="B83" s="368">
        <v>48</v>
      </c>
      <c r="C83" s="374" t="s">
        <v>211</v>
      </c>
      <c r="D83" s="375">
        <v>23370</v>
      </c>
      <c r="E83" s="376">
        <v>1516.2974214805304</v>
      </c>
      <c r="F83" s="375">
        <v>199553</v>
      </c>
      <c r="G83" s="376">
        <v>1873.6109396000063</v>
      </c>
      <c r="H83" s="375">
        <v>72262</v>
      </c>
      <c r="I83" s="376">
        <v>1150.2715728875482</v>
      </c>
    </row>
    <row r="84" spans="1:230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</row>
    <row r="85" spans="1:230" s="372" customFormat="1" ht="18" customHeight="1">
      <c r="A85" s="367"/>
      <c r="B85" s="368">
        <v>26</v>
      </c>
      <c r="C85" s="369" t="s">
        <v>101</v>
      </c>
      <c r="D85" s="511">
        <v>5253</v>
      </c>
      <c r="E85" s="512">
        <v>1251.1653588425663</v>
      </c>
      <c r="F85" s="513">
        <v>52089</v>
      </c>
      <c r="G85" s="514">
        <v>1462.2542337153718</v>
      </c>
      <c r="H85" s="515">
        <v>15994</v>
      </c>
      <c r="I85" s="516">
        <v>926.80660747780416</v>
      </c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  <c r="HJ85" s="367"/>
      <c r="HK85" s="367"/>
      <c r="HL85" s="367"/>
      <c r="HM85" s="367"/>
      <c r="HN85" s="367"/>
      <c r="HO85" s="367"/>
      <c r="HP85" s="367"/>
      <c r="HQ85" s="367"/>
      <c r="HR85" s="367"/>
      <c r="HS85" s="367"/>
      <c r="HT85" s="367"/>
      <c r="HU85" s="367"/>
      <c r="HV85" s="367"/>
    </row>
    <row r="86" spans="1:230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</row>
    <row r="87" spans="1:230" s="372" customFormat="1" ht="18" customHeight="1">
      <c r="A87" s="367"/>
      <c r="B87" s="368">
        <v>51</v>
      </c>
      <c r="C87" s="374" t="s">
        <v>102</v>
      </c>
      <c r="D87" s="375">
        <v>1136</v>
      </c>
      <c r="E87" s="376">
        <v>1377.3634419014084</v>
      </c>
      <c r="F87" s="375">
        <v>4935</v>
      </c>
      <c r="G87" s="376">
        <v>1672.9081722391084</v>
      </c>
      <c r="H87" s="375">
        <v>2629</v>
      </c>
      <c r="I87" s="376">
        <v>1007.0326473944466</v>
      </c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</row>
    <row r="88" spans="1:230" s="372" customFormat="1" ht="18" customHeight="1">
      <c r="A88" s="367"/>
      <c r="B88" s="368">
        <v>52</v>
      </c>
      <c r="C88" s="374" t="s">
        <v>103</v>
      </c>
      <c r="D88" s="377">
        <v>1396</v>
      </c>
      <c r="E88" s="378">
        <v>1335.5784383954156</v>
      </c>
      <c r="F88" s="377">
        <v>4662</v>
      </c>
      <c r="G88" s="378">
        <v>1602.5373359073358</v>
      </c>
      <c r="H88" s="377">
        <v>2299</v>
      </c>
      <c r="I88" s="378">
        <v>943.587081339713</v>
      </c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</row>
    <row r="89" spans="1:230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</row>
    <row r="90" spans="1:230" s="372" customFormat="1" ht="18" customHeight="1">
      <c r="A90" s="381"/>
      <c r="B90" s="382"/>
      <c r="C90" s="383" t="s">
        <v>45</v>
      </c>
      <c r="D90" s="384">
        <v>1054935</v>
      </c>
      <c r="E90" s="385">
        <v>1212.0732054486764</v>
      </c>
      <c r="F90" s="517">
        <v>6646331</v>
      </c>
      <c r="G90" s="518">
        <v>1512.7330687638009</v>
      </c>
      <c r="H90" s="519">
        <v>2349623</v>
      </c>
      <c r="I90" s="520">
        <v>937.56105432658774</v>
      </c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</row>
    <row r="91" spans="1:230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30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30" ht="18" customHeight="1">
      <c r="B93" s="389"/>
      <c r="D93" s="390"/>
      <c r="E93" s="391"/>
      <c r="F93" s="390"/>
      <c r="G93" s="391"/>
      <c r="H93" s="390"/>
      <c r="I93" s="391"/>
    </row>
    <row r="94" spans="1:230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30" ht="18" customHeight="1">
      <c r="B95" s="389"/>
      <c r="E95" s="391"/>
      <c r="G95" s="391"/>
      <c r="I95" s="391"/>
    </row>
    <row r="96" spans="1:230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10" activePane="bottomLeft" state="frozen"/>
      <selection activeCell="K51" sqref="K51"/>
      <selection pane="bottomLeft" activeCell="K31" sqref="K31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0" width="11.42578125" style="393"/>
    <col min="11" max="11" width="28" style="362" customWidth="1"/>
    <col min="12" max="16384" width="11.42578125" style="362"/>
  </cols>
  <sheetData>
    <row r="1" spans="1:217" s="351" customFormat="1" ht="15.75" customHeight="1">
      <c r="B1" s="352"/>
      <c r="E1" s="353"/>
      <c r="G1" s="353"/>
      <c r="I1" s="353"/>
      <c r="J1" s="393"/>
      <c r="K1" s="362"/>
    </row>
    <row r="2" spans="1:217" s="351" customFormat="1">
      <c r="B2" s="352"/>
      <c r="E2" s="353"/>
      <c r="G2" s="353"/>
      <c r="I2" s="353"/>
      <c r="J2" s="393"/>
      <c r="K2" s="362"/>
    </row>
    <row r="3" spans="1:217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93"/>
      <c r="K3" s="362"/>
    </row>
    <row r="4" spans="1:217" s="351" customFormat="1">
      <c r="B4" s="352"/>
      <c r="C4" s="358"/>
      <c r="D4" s="356"/>
      <c r="E4" s="357"/>
      <c r="F4" s="356"/>
      <c r="G4" s="357"/>
      <c r="H4" s="356"/>
      <c r="I4" s="357"/>
      <c r="J4" s="393"/>
      <c r="K4" s="362"/>
    </row>
    <row r="5" spans="1:217" s="351" customFormat="1" ht="18.75">
      <c r="B5" s="502" t="str">
        <f>'Número pensiones (IP-J-V)'!B5</f>
        <v>1 de Diciembre de 2025</v>
      </c>
      <c r="C5" s="521"/>
      <c r="D5" s="522"/>
      <c r="E5" s="523"/>
      <c r="F5" s="522"/>
      <c r="G5" s="523"/>
      <c r="H5" s="522"/>
      <c r="I5" s="523"/>
      <c r="J5" s="393"/>
      <c r="K5" s="394" t="s">
        <v>168</v>
      </c>
    </row>
    <row r="6" spans="1:217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</row>
    <row r="7" spans="1:217" ht="38.1" customHeight="1">
      <c r="A7" s="360"/>
      <c r="B7" s="563" t="s">
        <v>157</v>
      </c>
      <c r="C7" s="565" t="s">
        <v>47</v>
      </c>
      <c r="D7" s="400" t="s">
        <v>104</v>
      </c>
      <c r="E7" s="401"/>
      <c r="F7" s="402" t="s">
        <v>105</v>
      </c>
      <c r="G7" s="403"/>
      <c r="H7" s="504" t="s">
        <v>45</v>
      </c>
      <c r="I7" s="504"/>
    </row>
    <row r="8" spans="1:217" ht="36.75" customHeight="1">
      <c r="A8" s="360"/>
      <c r="B8" s="564"/>
      <c r="C8" s="566"/>
      <c r="D8" s="505" t="s">
        <v>7</v>
      </c>
      <c r="E8" s="506" t="s">
        <v>51</v>
      </c>
      <c r="F8" s="507" t="s">
        <v>7</v>
      </c>
      <c r="G8" s="508" t="s">
        <v>51</v>
      </c>
      <c r="H8" s="509" t="s">
        <v>7</v>
      </c>
      <c r="I8" s="510" t="s">
        <v>51</v>
      </c>
    </row>
    <row r="9" spans="1:217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17" s="372" customFormat="1" ht="18" customHeight="1">
      <c r="A10" s="367"/>
      <c r="B10" s="368"/>
      <c r="C10" s="369" t="s">
        <v>52</v>
      </c>
      <c r="D10" s="511">
        <v>68595</v>
      </c>
      <c r="E10" s="512">
        <v>499.7601893724032</v>
      </c>
      <c r="F10" s="513">
        <v>12717</v>
      </c>
      <c r="G10" s="514">
        <v>746.85175119918165</v>
      </c>
      <c r="H10" s="515">
        <v>1716757</v>
      </c>
      <c r="I10" s="516">
        <v>1183.3484272672256</v>
      </c>
      <c r="J10" s="398"/>
      <c r="K10" s="373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</row>
    <row r="11" spans="1:217" s="373" customFormat="1" ht="18" customHeight="1">
      <c r="B11" s="368">
        <v>4</v>
      </c>
      <c r="C11" s="374" t="s">
        <v>53</v>
      </c>
      <c r="D11" s="375">
        <v>5487</v>
      </c>
      <c r="E11" s="376">
        <v>440.39062329141609</v>
      </c>
      <c r="F11" s="375">
        <v>537</v>
      </c>
      <c r="G11" s="376">
        <v>729.38955307262563</v>
      </c>
      <c r="H11" s="375">
        <v>120940</v>
      </c>
      <c r="I11" s="376">
        <v>1083.4847220936001</v>
      </c>
      <c r="J11" s="398"/>
      <c r="K11" s="398"/>
    </row>
    <row r="12" spans="1:217" s="373" customFormat="1" ht="18" customHeight="1">
      <c r="B12" s="368">
        <v>11</v>
      </c>
      <c r="C12" s="374" t="s">
        <v>54</v>
      </c>
      <c r="D12" s="375">
        <v>10375</v>
      </c>
      <c r="E12" s="376">
        <v>535.6451412048192</v>
      </c>
      <c r="F12" s="375">
        <v>2927</v>
      </c>
      <c r="G12" s="376">
        <v>770.43329005808005</v>
      </c>
      <c r="H12" s="375">
        <v>237620</v>
      </c>
      <c r="I12" s="376">
        <v>1305.4753715175495</v>
      </c>
      <c r="J12" s="398"/>
    </row>
    <row r="13" spans="1:217" s="373" customFormat="1" ht="18" customHeight="1">
      <c r="B13" s="368">
        <v>14</v>
      </c>
      <c r="C13" s="374" t="s">
        <v>55</v>
      </c>
      <c r="D13" s="375">
        <v>6788</v>
      </c>
      <c r="E13" s="376">
        <v>505.72745875073662</v>
      </c>
      <c r="F13" s="375">
        <v>1445</v>
      </c>
      <c r="G13" s="376">
        <v>720.92723875432534</v>
      </c>
      <c r="H13" s="375">
        <v>184478</v>
      </c>
      <c r="I13" s="376">
        <v>1109.0752020295101</v>
      </c>
      <c r="J13" s="398"/>
    </row>
    <row r="14" spans="1:217" s="373" customFormat="1" ht="18" customHeight="1">
      <c r="B14" s="368">
        <v>18</v>
      </c>
      <c r="C14" s="374" t="s">
        <v>56</v>
      </c>
      <c r="D14" s="375">
        <v>7709</v>
      </c>
      <c r="E14" s="376">
        <v>480.54730055778947</v>
      </c>
      <c r="F14" s="375">
        <v>1441</v>
      </c>
      <c r="G14" s="376">
        <v>754.21276891047876</v>
      </c>
      <c r="H14" s="375">
        <v>204882</v>
      </c>
      <c r="I14" s="376">
        <v>1131.2947562987472</v>
      </c>
      <c r="J14" s="398"/>
    </row>
    <row r="15" spans="1:217" s="373" customFormat="1" ht="18" customHeight="1">
      <c r="B15" s="368">
        <v>21</v>
      </c>
      <c r="C15" s="374" t="s">
        <v>57</v>
      </c>
      <c r="D15" s="375">
        <v>4351</v>
      </c>
      <c r="E15" s="376">
        <v>502.43568375086181</v>
      </c>
      <c r="F15" s="375">
        <v>842</v>
      </c>
      <c r="G15" s="376">
        <v>760.68085510688843</v>
      </c>
      <c r="H15" s="375">
        <v>107044</v>
      </c>
      <c r="I15" s="376">
        <v>1194.0321393072004</v>
      </c>
      <c r="J15" s="398"/>
    </row>
    <row r="16" spans="1:217" s="373" customFormat="1" ht="18" customHeight="1">
      <c r="B16" s="368">
        <v>23</v>
      </c>
      <c r="C16" s="374" t="s">
        <v>58</v>
      </c>
      <c r="D16" s="375">
        <v>5266</v>
      </c>
      <c r="E16" s="376">
        <v>494.95640144322061</v>
      </c>
      <c r="F16" s="375">
        <v>850</v>
      </c>
      <c r="G16" s="376">
        <v>689.71294117647062</v>
      </c>
      <c r="H16" s="375">
        <v>152184</v>
      </c>
      <c r="I16" s="376">
        <v>1096.0531037428375</v>
      </c>
      <c r="J16" s="398"/>
    </row>
    <row r="17" spans="1:217" s="373" customFormat="1" ht="18" customHeight="1">
      <c r="B17" s="368">
        <v>29</v>
      </c>
      <c r="C17" s="374" t="s">
        <v>59</v>
      </c>
      <c r="D17" s="375">
        <v>12740</v>
      </c>
      <c r="E17" s="376">
        <v>481.0890282574569</v>
      </c>
      <c r="F17" s="375">
        <v>1753</v>
      </c>
      <c r="G17" s="376">
        <v>734.07984027381633</v>
      </c>
      <c r="H17" s="375">
        <v>297836</v>
      </c>
      <c r="I17" s="376">
        <v>1199.794638693779</v>
      </c>
      <c r="J17" s="398"/>
    </row>
    <row r="18" spans="1:217" s="373" customFormat="1" ht="18" customHeight="1">
      <c r="B18" s="368">
        <v>41</v>
      </c>
      <c r="C18" s="374" t="s">
        <v>60</v>
      </c>
      <c r="D18" s="375">
        <v>15879</v>
      </c>
      <c r="E18" s="376">
        <v>519.44575099187603</v>
      </c>
      <c r="F18" s="375">
        <v>2922</v>
      </c>
      <c r="G18" s="376">
        <v>755.92799110198484</v>
      </c>
      <c r="H18" s="375">
        <v>411773</v>
      </c>
      <c r="I18" s="376">
        <v>1218.968535163792</v>
      </c>
      <c r="J18" s="398"/>
    </row>
    <row r="19" spans="1:217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  <c r="J19" s="398"/>
    </row>
    <row r="20" spans="1:217" s="372" customFormat="1" ht="18" customHeight="1">
      <c r="A20" s="367"/>
      <c r="B20" s="368"/>
      <c r="C20" s="369" t="s">
        <v>61</v>
      </c>
      <c r="D20" s="511">
        <v>9288</v>
      </c>
      <c r="E20" s="512">
        <v>540.64444875107677</v>
      </c>
      <c r="F20" s="513">
        <v>815</v>
      </c>
      <c r="G20" s="514">
        <v>836.44052760736201</v>
      </c>
      <c r="H20" s="515">
        <v>318978</v>
      </c>
      <c r="I20" s="516">
        <v>1392.8899612825965</v>
      </c>
      <c r="J20" s="398"/>
      <c r="K20" s="373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</row>
    <row r="21" spans="1:217" s="373" customFormat="1" ht="18" customHeight="1">
      <c r="B21" s="368">
        <v>22</v>
      </c>
      <c r="C21" s="374" t="s">
        <v>62</v>
      </c>
      <c r="D21" s="375">
        <v>1645</v>
      </c>
      <c r="E21" s="376">
        <v>513.82413373860186</v>
      </c>
      <c r="F21" s="375">
        <v>81</v>
      </c>
      <c r="G21" s="376">
        <v>738.71382716049391</v>
      </c>
      <c r="H21" s="375">
        <v>55354</v>
      </c>
      <c r="I21" s="376">
        <v>1271.1606772771615</v>
      </c>
      <c r="J21" s="398"/>
    </row>
    <row r="22" spans="1:217" s="373" customFormat="1" ht="18" customHeight="1">
      <c r="B22" s="368">
        <v>40</v>
      </c>
      <c r="C22" s="374" t="s">
        <v>63</v>
      </c>
      <c r="D22" s="375">
        <v>1005</v>
      </c>
      <c r="E22" s="376">
        <v>518.11668656716415</v>
      </c>
      <c r="F22" s="375">
        <v>97</v>
      </c>
      <c r="G22" s="376">
        <v>842.77144329896919</v>
      </c>
      <c r="H22" s="375">
        <v>36366</v>
      </c>
      <c r="I22" s="376">
        <v>1282.3381149975253</v>
      </c>
      <c r="J22" s="398"/>
    </row>
    <row r="23" spans="1:217" s="373" customFormat="1" ht="18" customHeight="1">
      <c r="B23" s="368">
        <v>50</v>
      </c>
      <c r="C23" s="374" t="s">
        <v>64</v>
      </c>
      <c r="D23" s="375">
        <v>6638</v>
      </c>
      <c r="E23" s="376">
        <v>550.70166767098533</v>
      </c>
      <c r="F23" s="375">
        <v>637</v>
      </c>
      <c r="G23" s="376">
        <v>847.90326530612242</v>
      </c>
      <c r="H23" s="375">
        <v>227258</v>
      </c>
      <c r="I23" s="376">
        <v>1440.2305663607005</v>
      </c>
      <c r="J23" s="398"/>
    </row>
    <row r="24" spans="1:217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  <c r="J24" s="398"/>
    </row>
    <row r="25" spans="1:217" s="372" customFormat="1" ht="18" customHeight="1">
      <c r="A25" s="367"/>
      <c r="B25" s="368">
        <v>33</v>
      </c>
      <c r="C25" s="369" t="s">
        <v>65</v>
      </c>
      <c r="D25" s="511">
        <v>8669</v>
      </c>
      <c r="E25" s="512">
        <v>639.46193909332101</v>
      </c>
      <c r="F25" s="513">
        <v>2058</v>
      </c>
      <c r="G25" s="514">
        <v>1044.8684159378038</v>
      </c>
      <c r="H25" s="515">
        <v>303100</v>
      </c>
      <c r="I25" s="516">
        <v>1525.3336085450353</v>
      </c>
      <c r="J25" s="398"/>
      <c r="K25" s="373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</row>
    <row r="26" spans="1:217" s="372" customFormat="1" ht="18" hidden="1" customHeight="1">
      <c r="A26" s="367"/>
      <c r="B26" s="368"/>
      <c r="C26" s="369"/>
      <c r="D26" s="511"/>
      <c r="E26" s="512"/>
      <c r="F26" s="513"/>
      <c r="G26" s="514"/>
      <c r="H26" s="515"/>
      <c r="I26" s="516"/>
      <c r="J26" s="398"/>
      <c r="K26" s="373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</row>
    <row r="27" spans="1:217" s="372" customFormat="1" ht="18" customHeight="1">
      <c r="A27" s="367"/>
      <c r="B27" s="368">
        <v>7</v>
      </c>
      <c r="C27" s="369" t="s">
        <v>205</v>
      </c>
      <c r="D27" s="511">
        <v>6077</v>
      </c>
      <c r="E27" s="512">
        <v>447.9028073062367</v>
      </c>
      <c r="F27" s="513">
        <v>115</v>
      </c>
      <c r="G27" s="514">
        <v>764.46991304347819</v>
      </c>
      <c r="H27" s="515">
        <v>214928</v>
      </c>
      <c r="I27" s="516">
        <v>1230.6097056223484</v>
      </c>
      <c r="J27" s="398"/>
      <c r="K27" s="373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</row>
    <row r="28" spans="1:217" s="372" customFormat="1" ht="18" hidden="1" customHeight="1">
      <c r="A28" s="367"/>
      <c r="B28" s="368"/>
      <c r="C28" s="369"/>
      <c r="D28" s="511"/>
      <c r="E28" s="512"/>
      <c r="F28" s="513"/>
      <c r="G28" s="514"/>
      <c r="H28" s="515"/>
      <c r="I28" s="516"/>
      <c r="J28" s="398"/>
      <c r="K28" s="373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</row>
    <row r="29" spans="1:217" s="372" customFormat="1" ht="18" customHeight="1">
      <c r="A29" s="367"/>
      <c r="B29" s="368"/>
      <c r="C29" s="369" t="s">
        <v>66</v>
      </c>
      <c r="D29" s="511">
        <v>16324</v>
      </c>
      <c r="E29" s="512">
        <v>498.75206505758376</v>
      </c>
      <c r="F29" s="513">
        <v>2636</v>
      </c>
      <c r="G29" s="514">
        <v>764.49732928679805</v>
      </c>
      <c r="H29" s="515">
        <v>377121</v>
      </c>
      <c r="I29" s="516">
        <v>1200.7226785567498</v>
      </c>
      <c r="J29" s="398"/>
      <c r="K29" s="399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</row>
    <row r="30" spans="1:217" s="373" customFormat="1" ht="18" customHeight="1">
      <c r="B30" s="368">
        <v>35</v>
      </c>
      <c r="C30" s="374" t="s">
        <v>67</v>
      </c>
      <c r="D30" s="375">
        <v>9134</v>
      </c>
      <c r="E30" s="376">
        <v>504.81919750383184</v>
      </c>
      <c r="F30" s="375">
        <v>1780</v>
      </c>
      <c r="G30" s="376">
        <v>753.93387078651676</v>
      </c>
      <c r="H30" s="375">
        <v>199209</v>
      </c>
      <c r="I30" s="376">
        <v>1220.2137390880937</v>
      </c>
      <c r="J30" s="398"/>
    </row>
    <row r="31" spans="1:217" s="373" customFormat="1" ht="18" customHeight="1">
      <c r="B31" s="368">
        <v>38</v>
      </c>
      <c r="C31" s="374" t="s">
        <v>68</v>
      </c>
      <c r="D31" s="375">
        <v>7190</v>
      </c>
      <c r="E31" s="376">
        <v>491.04452851182202</v>
      </c>
      <c r="F31" s="375">
        <v>856</v>
      </c>
      <c r="G31" s="376">
        <v>786.46339953271047</v>
      </c>
      <c r="H31" s="375">
        <v>177912</v>
      </c>
      <c r="I31" s="376">
        <v>1178.8984357997208</v>
      </c>
      <c r="J31" s="398"/>
    </row>
    <row r="32" spans="1:217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  <c r="J32" s="398"/>
    </row>
    <row r="33" spans="1:217" s="372" customFormat="1" ht="18" customHeight="1">
      <c r="A33" s="367"/>
      <c r="B33" s="368">
        <v>39</v>
      </c>
      <c r="C33" s="369" t="s">
        <v>69</v>
      </c>
      <c r="D33" s="511">
        <v>4585</v>
      </c>
      <c r="E33" s="512">
        <v>577.22872628135224</v>
      </c>
      <c r="F33" s="513">
        <v>1393</v>
      </c>
      <c r="G33" s="514">
        <v>866.23995692749463</v>
      </c>
      <c r="H33" s="515">
        <v>149322</v>
      </c>
      <c r="I33" s="516">
        <v>1387.4414437926102</v>
      </c>
      <c r="J33" s="398"/>
      <c r="K33" s="373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</row>
    <row r="34" spans="1:217" s="372" customFormat="1" ht="18" hidden="1" customHeight="1">
      <c r="A34" s="367"/>
      <c r="B34" s="368"/>
      <c r="C34" s="369"/>
      <c r="D34" s="511"/>
      <c r="E34" s="512"/>
      <c r="F34" s="513"/>
      <c r="G34" s="514"/>
      <c r="H34" s="515"/>
      <c r="I34" s="516"/>
      <c r="J34" s="398"/>
      <c r="K34" s="373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</row>
    <row r="35" spans="1:217" s="372" customFormat="1" ht="18" customHeight="1">
      <c r="A35" s="367"/>
      <c r="B35" s="368"/>
      <c r="C35" s="369" t="s">
        <v>70</v>
      </c>
      <c r="D35" s="511">
        <v>18707</v>
      </c>
      <c r="E35" s="512">
        <v>570.06244079756209</v>
      </c>
      <c r="F35" s="513">
        <v>3926</v>
      </c>
      <c r="G35" s="514">
        <v>805.55263117677043</v>
      </c>
      <c r="H35" s="515">
        <v>636313</v>
      </c>
      <c r="I35" s="516">
        <v>1318.9396358553106</v>
      </c>
      <c r="J35" s="398"/>
      <c r="K35" s="373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</row>
    <row r="36" spans="1:217" s="373" customFormat="1" ht="18" customHeight="1">
      <c r="B36" s="368">
        <v>5</v>
      </c>
      <c r="C36" s="374" t="s">
        <v>71</v>
      </c>
      <c r="D36" s="375">
        <v>1254</v>
      </c>
      <c r="E36" s="376">
        <v>560.41168261562996</v>
      </c>
      <c r="F36" s="375">
        <v>236</v>
      </c>
      <c r="G36" s="376">
        <v>730.46169491525416</v>
      </c>
      <c r="H36" s="375">
        <v>40264</v>
      </c>
      <c r="I36" s="376">
        <v>1163.3200700377506</v>
      </c>
      <c r="J36" s="398"/>
    </row>
    <row r="37" spans="1:217" s="373" customFormat="1" ht="18" customHeight="1">
      <c r="B37" s="368">
        <v>9</v>
      </c>
      <c r="C37" s="374" t="s">
        <v>72</v>
      </c>
      <c r="D37" s="375">
        <v>2796</v>
      </c>
      <c r="E37" s="376">
        <v>558.94111587982832</v>
      </c>
      <c r="F37" s="375">
        <v>321</v>
      </c>
      <c r="G37" s="376">
        <v>846.52850467289727</v>
      </c>
      <c r="H37" s="375">
        <v>95249</v>
      </c>
      <c r="I37" s="376">
        <v>1416.7250955915554</v>
      </c>
      <c r="J37" s="398"/>
    </row>
    <row r="38" spans="1:217" s="373" customFormat="1" ht="18" customHeight="1">
      <c r="B38" s="368">
        <v>24</v>
      </c>
      <c r="C38" s="374" t="s">
        <v>73</v>
      </c>
      <c r="D38" s="375">
        <v>4041</v>
      </c>
      <c r="E38" s="376">
        <v>579.21089829250195</v>
      </c>
      <c r="F38" s="375">
        <v>1118</v>
      </c>
      <c r="G38" s="376">
        <v>885.13068872987481</v>
      </c>
      <c r="H38" s="375">
        <v>140929</v>
      </c>
      <c r="I38" s="376">
        <v>1315.9764498435386</v>
      </c>
      <c r="J38" s="393"/>
    </row>
    <row r="39" spans="1:217" s="373" customFormat="1" ht="18" customHeight="1">
      <c r="B39" s="368">
        <v>34</v>
      </c>
      <c r="C39" s="374" t="s">
        <v>74</v>
      </c>
      <c r="D39" s="375">
        <v>1331</v>
      </c>
      <c r="E39" s="376">
        <v>599.02023290758825</v>
      </c>
      <c r="F39" s="375">
        <v>286</v>
      </c>
      <c r="G39" s="376">
        <v>814.28381118881111</v>
      </c>
      <c r="H39" s="375">
        <v>44467</v>
      </c>
      <c r="I39" s="376">
        <v>1349.490021589043</v>
      </c>
      <c r="J39" s="393"/>
    </row>
    <row r="40" spans="1:217" s="373" customFormat="1" ht="18" customHeight="1">
      <c r="B40" s="368">
        <v>37</v>
      </c>
      <c r="C40" s="374" t="s">
        <v>75</v>
      </c>
      <c r="D40" s="375">
        <v>2460</v>
      </c>
      <c r="E40" s="376">
        <v>579.65744715447147</v>
      </c>
      <c r="F40" s="375">
        <v>656</v>
      </c>
      <c r="G40" s="376">
        <v>752.27222560975599</v>
      </c>
      <c r="H40" s="375">
        <v>83618</v>
      </c>
      <c r="I40" s="376">
        <v>1234.1880519744557</v>
      </c>
      <c r="J40" s="393"/>
    </row>
    <row r="41" spans="1:217" s="373" customFormat="1" ht="18" customHeight="1">
      <c r="B41" s="368">
        <v>40</v>
      </c>
      <c r="C41" s="374" t="s">
        <v>76</v>
      </c>
      <c r="D41" s="375">
        <v>1075</v>
      </c>
      <c r="E41" s="376">
        <v>534.12481860465107</v>
      </c>
      <c r="F41" s="375">
        <v>136</v>
      </c>
      <c r="G41" s="376">
        <v>745.33470588235286</v>
      </c>
      <c r="H41" s="375">
        <v>35998</v>
      </c>
      <c r="I41" s="376">
        <v>1259.2129157175393</v>
      </c>
      <c r="J41" s="393"/>
    </row>
    <row r="42" spans="1:217" s="373" customFormat="1" ht="18" customHeight="1">
      <c r="B42" s="368">
        <v>42</v>
      </c>
      <c r="C42" s="374" t="s">
        <v>77</v>
      </c>
      <c r="D42" s="375">
        <v>683</v>
      </c>
      <c r="E42" s="376">
        <v>559.11440702781852</v>
      </c>
      <c r="F42" s="375">
        <v>74</v>
      </c>
      <c r="G42" s="376">
        <v>740.17959459459462</v>
      </c>
      <c r="H42" s="375">
        <v>23046</v>
      </c>
      <c r="I42" s="376">
        <v>1279.2818927362662</v>
      </c>
      <c r="J42" s="393"/>
    </row>
    <row r="43" spans="1:217" s="373" customFormat="1" ht="18" customHeight="1">
      <c r="B43" s="368">
        <v>47</v>
      </c>
      <c r="C43" s="374" t="s">
        <v>78</v>
      </c>
      <c r="D43" s="375">
        <v>3551</v>
      </c>
      <c r="E43" s="376">
        <v>574.26814418473668</v>
      </c>
      <c r="F43" s="375">
        <v>675</v>
      </c>
      <c r="G43" s="376">
        <v>834.12925925925924</v>
      </c>
      <c r="H43" s="375">
        <v>124974</v>
      </c>
      <c r="I43" s="376">
        <v>1438.3339643445845</v>
      </c>
      <c r="J43" s="393"/>
    </row>
    <row r="44" spans="1:217" s="373" customFormat="1" ht="18" customHeight="1">
      <c r="B44" s="368">
        <v>49</v>
      </c>
      <c r="C44" s="374" t="s">
        <v>79</v>
      </c>
      <c r="D44" s="375">
        <v>1516</v>
      </c>
      <c r="E44" s="376">
        <v>553.74174142480206</v>
      </c>
      <c r="F44" s="375">
        <v>424</v>
      </c>
      <c r="G44" s="376">
        <v>668.27146226415084</v>
      </c>
      <c r="H44" s="375">
        <v>47768</v>
      </c>
      <c r="I44" s="376">
        <v>1135.565404873556</v>
      </c>
      <c r="J44" s="393"/>
    </row>
    <row r="45" spans="1:217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  <c r="J45" s="393"/>
    </row>
    <row r="46" spans="1:217" s="372" customFormat="1" ht="18" customHeight="1">
      <c r="A46" s="367"/>
      <c r="B46" s="368"/>
      <c r="C46" s="369" t="s">
        <v>80</v>
      </c>
      <c r="D46" s="511">
        <v>14597</v>
      </c>
      <c r="E46" s="512">
        <v>523.24354319380711</v>
      </c>
      <c r="F46" s="513">
        <v>2669</v>
      </c>
      <c r="G46" s="514">
        <v>714.17792431622354</v>
      </c>
      <c r="H46" s="515">
        <v>405487</v>
      </c>
      <c r="I46" s="516">
        <v>1231.6368438199008</v>
      </c>
      <c r="J46" s="393"/>
      <c r="K46" s="373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</row>
    <row r="47" spans="1:217" s="373" customFormat="1" ht="18" customHeight="1">
      <c r="B47" s="368">
        <v>2</v>
      </c>
      <c r="C47" s="374" t="s">
        <v>81</v>
      </c>
      <c r="D47" s="375">
        <v>2872</v>
      </c>
      <c r="E47" s="376">
        <v>529.26337395543169</v>
      </c>
      <c r="F47" s="375">
        <v>766</v>
      </c>
      <c r="G47" s="376">
        <v>677.99422976501307</v>
      </c>
      <c r="H47" s="375">
        <v>77001</v>
      </c>
      <c r="I47" s="376">
        <v>1199.865463825146</v>
      </c>
      <c r="J47" s="393"/>
    </row>
    <row r="48" spans="1:217" s="373" customFormat="1" ht="18" customHeight="1">
      <c r="B48" s="368">
        <v>13</v>
      </c>
      <c r="C48" s="374" t="s">
        <v>82</v>
      </c>
      <c r="D48" s="375">
        <v>3957</v>
      </c>
      <c r="E48" s="376">
        <v>548.35455395501651</v>
      </c>
      <c r="F48" s="375">
        <v>904</v>
      </c>
      <c r="G48" s="376">
        <v>753.95306415929213</v>
      </c>
      <c r="H48" s="375">
        <v>106033</v>
      </c>
      <c r="I48" s="376">
        <v>1233.4352770363946</v>
      </c>
      <c r="J48" s="393"/>
    </row>
    <row r="49" spans="1:217" s="373" customFormat="1" ht="18" customHeight="1">
      <c r="B49" s="368">
        <v>16</v>
      </c>
      <c r="C49" s="374" t="s">
        <v>83</v>
      </c>
      <c r="D49" s="375">
        <v>1588</v>
      </c>
      <c r="E49" s="376">
        <v>537.18054785894208</v>
      </c>
      <c r="F49" s="375">
        <v>310</v>
      </c>
      <c r="G49" s="376">
        <v>683.9403870967742</v>
      </c>
      <c r="H49" s="375">
        <v>46048</v>
      </c>
      <c r="I49" s="376">
        <v>1137.6177553856844</v>
      </c>
      <c r="J49" s="393"/>
    </row>
    <row r="50" spans="1:217" s="373" customFormat="1" ht="18" customHeight="1">
      <c r="B50" s="368">
        <v>19</v>
      </c>
      <c r="C50" s="374" t="s">
        <v>84</v>
      </c>
      <c r="D50" s="375">
        <v>1572</v>
      </c>
      <c r="E50" s="376">
        <v>516.94172391857512</v>
      </c>
      <c r="F50" s="375">
        <v>107</v>
      </c>
      <c r="G50" s="376">
        <v>789.45887850467295</v>
      </c>
      <c r="H50" s="375">
        <v>47311</v>
      </c>
      <c r="I50" s="376">
        <v>1397.3999450444924</v>
      </c>
      <c r="J50" s="393"/>
    </row>
    <row r="51" spans="1:217" s="373" customFormat="1" ht="18" customHeight="1">
      <c r="B51" s="368">
        <v>45</v>
      </c>
      <c r="C51" s="374" t="s">
        <v>85</v>
      </c>
      <c r="D51" s="375">
        <v>4608</v>
      </c>
      <c r="E51" s="376">
        <v>495.27506944444434</v>
      </c>
      <c r="F51" s="375">
        <v>582</v>
      </c>
      <c r="G51" s="376">
        <v>702.28541237113404</v>
      </c>
      <c r="H51" s="375">
        <v>129094</v>
      </c>
      <c r="I51" s="376">
        <v>1221.897488496754</v>
      </c>
      <c r="J51" s="393"/>
    </row>
    <row r="52" spans="1:217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  <c r="J52" s="393"/>
    </row>
    <row r="53" spans="1:217" s="372" customFormat="1" ht="18" customHeight="1">
      <c r="A53" s="367"/>
      <c r="B53" s="368"/>
      <c r="C53" s="369" t="s">
        <v>86</v>
      </c>
      <c r="D53" s="511">
        <v>50314</v>
      </c>
      <c r="E53" s="512">
        <v>519.11074889692725</v>
      </c>
      <c r="F53" s="513">
        <v>1414</v>
      </c>
      <c r="G53" s="514">
        <v>856.70660537482343</v>
      </c>
      <c r="H53" s="515">
        <v>1815462</v>
      </c>
      <c r="I53" s="516">
        <v>1370.3895317335209</v>
      </c>
      <c r="J53" s="393"/>
      <c r="K53" s="373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</row>
    <row r="54" spans="1:217" s="373" customFormat="1" ht="18" customHeight="1">
      <c r="B54" s="368">
        <v>8</v>
      </c>
      <c r="C54" s="374" t="s">
        <v>87</v>
      </c>
      <c r="D54" s="375">
        <v>36923</v>
      </c>
      <c r="E54" s="376">
        <v>538.18799555832413</v>
      </c>
      <c r="F54" s="375">
        <v>1101</v>
      </c>
      <c r="G54" s="376">
        <v>879.9721889191643</v>
      </c>
      <c r="H54" s="375">
        <v>1353362</v>
      </c>
      <c r="I54" s="376">
        <v>1410.9698087651357</v>
      </c>
      <c r="J54" s="393"/>
    </row>
    <row r="55" spans="1:217" s="373" customFormat="1" ht="18" customHeight="1">
      <c r="B55" s="368">
        <v>17</v>
      </c>
      <c r="C55" s="374" t="s">
        <v>209</v>
      </c>
      <c r="D55" s="375">
        <v>4751</v>
      </c>
      <c r="E55" s="376">
        <v>441.69387286886968</v>
      </c>
      <c r="F55" s="375">
        <v>56</v>
      </c>
      <c r="G55" s="376">
        <v>848.17678571428576</v>
      </c>
      <c r="H55" s="375">
        <v>171890</v>
      </c>
      <c r="I55" s="376">
        <v>1242.2521933213109</v>
      </c>
      <c r="J55" s="393"/>
    </row>
    <row r="56" spans="1:217" s="373" customFormat="1" ht="18" customHeight="1">
      <c r="B56" s="368">
        <v>25</v>
      </c>
      <c r="C56" s="374" t="s">
        <v>206</v>
      </c>
      <c r="D56" s="375">
        <v>3155</v>
      </c>
      <c r="E56" s="376">
        <v>472.1565515055467</v>
      </c>
      <c r="F56" s="375">
        <v>62</v>
      </c>
      <c r="G56" s="376">
        <v>847.81096774193531</v>
      </c>
      <c r="H56" s="375">
        <v>104629</v>
      </c>
      <c r="I56" s="376">
        <v>1192.8172507622173</v>
      </c>
      <c r="J56" s="393"/>
    </row>
    <row r="57" spans="1:217" s="373" customFormat="1" ht="18" customHeight="1">
      <c r="B57" s="368">
        <v>43</v>
      </c>
      <c r="C57" s="374" t="s">
        <v>88</v>
      </c>
      <c r="D57" s="375">
        <v>5485</v>
      </c>
      <c r="E57" s="376">
        <v>484.75503190519601</v>
      </c>
      <c r="F57" s="375">
        <v>195</v>
      </c>
      <c r="G57" s="376">
        <v>730.62348717948714</v>
      </c>
      <c r="H57" s="375">
        <v>185581</v>
      </c>
      <c r="I57" s="376">
        <v>1293.2530382420607</v>
      </c>
      <c r="J57" s="393"/>
    </row>
    <row r="58" spans="1:217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  <c r="J58" s="393"/>
    </row>
    <row r="59" spans="1:217" s="372" customFormat="1" ht="18" customHeight="1">
      <c r="A59" s="367"/>
      <c r="B59" s="368"/>
      <c r="C59" s="369" t="s">
        <v>89</v>
      </c>
      <c r="D59" s="511">
        <v>37090</v>
      </c>
      <c r="E59" s="512">
        <v>494.72766217309231</v>
      </c>
      <c r="F59" s="513">
        <v>2581</v>
      </c>
      <c r="G59" s="514">
        <v>766.46208058891898</v>
      </c>
      <c r="H59" s="515">
        <v>1072890</v>
      </c>
      <c r="I59" s="516">
        <v>1218.5767889998042</v>
      </c>
      <c r="J59" s="393"/>
      <c r="K59" s="373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</row>
    <row r="60" spans="1:217" s="373" customFormat="1" ht="18" customHeight="1">
      <c r="B60" s="368">
        <v>3</v>
      </c>
      <c r="C60" s="374" t="s">
        <v>210</v>
      </c>
      <c r="D60" s="375">
        <v>12230</v>
      </c>
      <c r="E60" s="376">
        <v>465.50707031888794</v>
      </c>
      <c r="F60" s="375">
        <v>1250</v>
      </c>
      <c r="G60" s="376">
        <v>745.55518399999994</v>
      </c>
      <c r="H60" s="375">
        <v>352122</v>
      </c>
      <c r="I60" s="376">
        <v>1142.5374396657974</v>
      </c>
      <c r="J60" s="393"/>
    </row>
    <row r="61" spans="1:217" s="373" customFormat="1" ht="18" customHeight="1">
      <c r="B61" s="368">
        <v>12</v>
      </c>
      <c r="C61" s="374" t="s">
        <v>208</v>
      </c>
      <c r="D61" s="375">
        <v>4559</v>
      </c>
      <c r="E61" s="376">
        <v>483.57530379469171</v>
      </c>
      <c r="F61" s="375">
        <v>234</v>
      </c>
      <c r="G61" s="376">
        <v>743.57931623931631</v>
      </c>
      <c r="H61" s="375">
        <v>142574</v>
      </c>
      <c r="I61" s="376">
        <v>1192.0995039768827</v>
      </c>
      <c r="J61" s="393"/>
    </row>
    <row r="62" spans="1:217" s="373" customFormat="1" ht="18" customHeight="1">
      <c r="B62" s="368">
        <v>46</v>
      </c>
      <c r="C62" s="374" t="s">
        <v>90</v>
      </c>
      <c r="D62" s="375">
        <v>20301</v>
      </c>
      <c r="E62" s="376">
        <v>514.83560957588293</v>
      </c>
      <c r="F62" s="375">
        <v>1097</v>
      </c>
      <c r="G62" s="376">
        <v>795.16598906107561</v>
      </c>
      <c r="H62" s="375">
        <v>578194</v>
      </c>
      <c r="I62" s="376">
        <v>1271.4138993832516</v>
      </c>
      <c r="J62" s="393"/>
    </row>
    <row r="63" spans="1:217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  <c r="J63" s="393"/>
    </row>
    <row r="64" spans="1:217" s="372" customFormat="1" ht="18" customHeight="1">
      <c r="A64" s="367"/>
      <c r="B64" s="368"/>
      <c r="C64" s="369" t="s">
        <v>91</v>
      </c>
      <c r="D64" s="511">
        <v>9150</v>
      </c>
      <c r="E64" s="512">
        <v>521.79967322404366</v>
      </c>
      <c r="F64" s="513">
        <v>2189</v>
      </c>
      <c r="G64" s="514">
        <v>692.65193238921881</v>
      </c>
      <c r="H64" s="515">
        <v>246700</v>
      </c>
      <c r="I64" s="516">
        <v>1114.198184515606</v>
      </c>
      <c r="J64" s="393"/>
      <c r="K64" s="373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</row>
    <row r="65" spans="1:217" s="373" customFormat="1" ht="18" customHeight="1">
      <c r="B65" s="368">
        <v>6</v>
      </c>
      <c r="C65" s="374" t="s">
        <v>92</v>
      </c>
      <c r="D65" s="375">
        <v>5965</v>
      </c>
      <c r="E65" s="376">
        <v>517.93993294216261</v>
      </c>
      <c r="F65" s="375">
        <v>1554</v>
      </c>
      <c r="G65" s="376">
        <v>688.85155727155734</v>
      </c>
      <c r="H65" s="375">
        <v>145481</v>
      </c>
      <c r="I65" s="376">
        <v>1119.7924906345158</v>
      </c>
      <c r="J65" s="393"/>
    </row>
    <row r="66" spans="1:217" s="373" customFormat="1" ht="18" customHeight="1">
      <c r="B66" s="368">
        <v>10</v>
      </c>
      <c r="C66" s="374" t="s">
        <v>93</v>
      </c>
      <c r="D66" s="375">
        <v>3185</v>
      </c>
      <c r="E66" s="376">
        <v>529.02835478806912</v>
      </c>
      <c r="F66" s="375">
        <v>635</v>
      </c>
      <c r="G66" s="376">
        <v>701.95237795275591</v>
      </c>
      <c r="H66" s="375">
        <v>101219</v>
      </c>
      <c r="I66" s="376">
        <v>1106.1575473972275</v>
      </c>
      <c r="J66" s="393"/>
    </row>
    <row r="67" spans="1:217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  <c r="J67" s="393"/>
    </row>
    <row r="68" spans="1:217" s="372" customFormat="1" ht="18" customHeight="1">
      <c r="A68" s="367"/>
      <c r="B68" s="368"/>
      <c r="C68" s="369" t="s">
        <v>94</v>
      </c>
      <c r="D68" s="511">
        <v>23161</v>
      </c>
      <c r="E68" s="512">
        <v>524.76587064461796</v>
      </c>
      <c r="F68" s="513">
        <v>7006</v>
      </c>
      <c r="G68" s="514">
        <v>698.14861832714826</v>
      </c>
      <c r="H68" s="515">
        <v>788254</v>
      </c>
      <c r="I68" s="516">
        <v>1133.0884778383618</v>
      </c>
      <c r="J68" s="393"/>
      <c r="K68" s="373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</row>
    <row r="69" spans="1:217" s="373" customFormat="1" ht="18" customHeight="1">
      <c r="B69" s="368">
        <v>15</v>
      </c>
      <c r="C69" s="374" t="s">
        <v>200</v>
      </c>
      <c r="D69" s="375">
        <v>9106</v>
      </c>
      <c r="E69" s="376">
        <v>544.40561717548871</v>
      </c>
      <c r="F69" s="375">
        <v>2462</v>
      </c>
      <c r="G69" s="376">
        <v>720.59120633631198</v>
      </c>
      <c r="H69" s="375">
        <v>311535</v>
      </c>
      <c r="I69" s="376">
        <v>1187.0315596963426</v>
      </c>
      <c r="J69" s="393"/>
    </row>
    <row r="70" spans="1:217" s="373" customFormat="1" ht="18" customHeight="1">
      <c r="B70" s="368">
        <v>27</v>
      </c>
      <c r="C70" s="374" t="s">
        <v>95</v>
      </c>
      <c r="D70" s="375">
        <v>2954</v>
      </c>
      <c r="E70" s="376">
        <v>513.17344617467825</v>
      </c>
      <c r="F70" s="375">
        <v>1050</v>
      </c>
      <c r="G70" s="376">
        <v>645.59087619047614</v>
      </c>
      <c r="H70" s="375">
        <v>112877</v>
      </c>
      <c r="I70" s="376">
        <v>1035.8938572959944</v>
      </c>
      <c r="J70" s="393"/>
    </row>
    <row r="71" spans="1:217" s="373" customFormat="1" ht="18" customHeight="1">
      <c r="B71" s="368">
        <v>32</v>
      </c>
      <c r="C71" s="374" t="s">
        <v>207</v>
      </c>
      <c r="D71" s="375">
        <v>2859</v>
      </c>
      <c r="E71" s="376">
        <v>491.86973067506125</v>
      </c>
      <c r="F71" s="375">
        <v>1196</v>
      </c>
      <c r="G71" s="376">
        <v>645.77133779264204</v>
      </c>
      <c r="H71" s="375">
        <v>109433</v>
      </c>
      <c r="I71" s="376">
        <v>979.32958284977985</v>
      </c>
      <c r="J71" s="393"/>
    </row>
    <row r="72" spans="1:217" s="373" customFormat="1" ht="18" customHeight="1">
      <c r="B72" s="368">
        <v>36</v>
      </c>
      <c r="C72" s="374" t="s">
        <v>96</v>
      </c>
      <c r="D72" s="375">
        <v>8242</v>
      </c>
      <c r="E72" s="376">
        <v>518.63320310604217</v>
      </c>
      <c r="F72" s="375">
        <v>2298</v>
      </c>
      <c r="G72" s="376">
        <v>725.37890774586594</v>
      </c>
      <c r="H72" s="375">
        <v>254409</v>
      </c>
      <c r="I72" s="376">
        <v>1176.2951895962799</v>
      </c>
      <c r="J72" s="393"/>
    </row>
    <row r="73" spans="1:217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  <c r="J73" s="393"/>
    </row>
    <row r="74" spans="1:217" s="372" customFormat="1" ht="18" customHeight="1">
      <c r="A74" s="367"/>
      <c r="B74" s="368">
        <v>28</v>
      </c>
      <c r="C74" s="369" t="s">
        <v>97</v>
      </c>
      <c r="D74" s="511">
        <v>35250</v>
      </c>
      <c r="E74" s="512">
        <v>564.29105276595749</v>
      </c>
      <c r="F74" s="513">
        <v>2717</v>
      </c>
      <c r="G74" s="514">
        <v>895.36553919764447</v>
      </c>
      <c r="H74" s="515">
        <v>1288642</v>
      </c>
      <c r="I74" s="516">
        <v>1525.5345491920968</v>
      </c>
      <c r="J74" s="393"/>
      <c r="K74" s="373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</row>
    <row r="75" spans="1:217" s="372" customFormat="1" ht="18" hidden="1" customHeight="1">
      <c r="A75" s="367"/>
      <c r="B75" s="368"/>
      <c r="C75" s="369"/>
      <c r="D75" s="511"/>
      <c r="E75" s="512"/>
      <c r="F75" s="513"/>
      <c r="G75" s="514"/>
      <c r="H75" s="515"/>
      <c r="I75" s="516"/>
      <c r="J75" s="393"/>
      <c r="K75" s="373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</row>
    <row r="76" spans="1:217" s="372" customFormat="1" ht="18" customHeight="1">
      <c r="A76" s="367"/>
      <c r="B76" s="368">
        <v>30</v>
      </c>
      <c r="C76" s="369" t="s">
        <v>98</v>
      </c>
      <c r="D76" s="511">
        <v>11877</v>
      </c>
      <c r="E76" s="512">
        <v>480.58347141534063</v>
      </c>
      <c r="F76" s="513">
        <v>1652</v>
      </c>
      <c r="G76" s="514">
        <v>723.66133171912838</v>
      </c>
      <c r="H76" s="515">
        <v>270235</v>
      </c>
      <c r="I76" s="516">
        <v>1175.2910714378224</v>
      </c>
      <c r="J76" s="393"/>
      <c r="K76" s="373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</row>
    <row r="77" spans="1:217" s="372" customFormat="1" ht="18" hidden="1" customHeight="1">
      <c r="A77" s="367"/>
      <c r="B77" s="368"/>
      <c r="C77" s="369"/>
      <c r="D77" s="511"/>
      <c r="E77" s="512"/>
      <c r="F77" s="513"/>
      <c r="G77" s="514"/>
      <c r="H77" s="515"/>
      <c r="I77" s="516"/>
      <c r="J77" s="393"/>
      <c r="K77" s="373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</row>
    <row r="78" spans="1:217" s="372" customFormat="1" ht="18" customHeight="1">
      <c r="A78" s="367"/>
      <c r="B78" s="368">
        <v>31</v>
      </c>
      <c r="C78" s="369" t="s">
        <v>99</v>
      </c>
      <c r="D78" s="511">
        <v>4238</v>
      </c>
      <c r="E78" s="512">
        <v>557.05088957055216</v>
      </c>
      <c r="F78" s="513">
        <v>365</v>
      </c>
      <c r="G78" s="514">
        <v>848.88953424657529</v>
      </c>
      <c r="H78" s="515">
        <v>148507</v>
      </c>
      <c r="I78" s="516">
        <v>1508.2008632589714</v>
      </c>
      <c r="J78" s="393"/>
      <c r="K78" s="373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</row>
    <row r="79" spans="1:217" s="372" customFormat="1" ht="18" hidden="1" customHeight="1">
      <c r="A79" s="367"/>
      <c r="B79" s="368"/>
      <c r="C79" s="369"/>
      <c r="D79" s="511"/>
      <c r="E79" s="512"/>
      <c r="F79" s="513"/>
      <c r="G79" s="514"/>
      <c r="H79" s="515"/>
      <c r="I79" s="516"/>
      <c r="J79" s="393"/>
      <c r="K79" s="373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</row>
    <row r="80" spans="1:217" s="372" customFormat="1" ht="18" customHeight="1">
      <c r="A80" s="367"/>
      <c r="B80" s="368"/>
      <c r="C80" s="369" t="s">
        <v>100</v>
      </c>
      <c r="D80" s="511">
        <v>15759</v>
      </c>
      <c r="E80" s="512">
        <v>635.74543943143578</v>
      </c>
      <c r="F80" s="513">
        <v>2290</v>
      </c>
      <c r="G80" s="514">
        <v>998.89199126637561</v>
      </c>
      <c r="H80" s="515">
        <v>588024</v>
      </c>
      <c r="I80" s="516">
        <v>1623.4775318524412</v>
      </c>
      <c r="J80" s="393"/>
      <c r="K80" s="373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</row>
    <row r="81" spans="1:217" s="373" customFormat="1" ht="18" customHeight="1">
      <c r="B81" s="368">
        <v>1</v>
      </c>
      <c r="C81" s="374" t="s">
        <v>202</v>
      </c>
      <c r="D81" s="375">
        <v>2079</v>
      </c>
      <c r="E81" s="376">
        <v>589.75609908609908</v>
      </c>
      <c r="F81" s="375">
        <v>161</v>
      </c>
      <c r="G81" s="376">
        <v>888.72422360248447</v>
      </c>
      <c r="H81" s="375">
        <v>84729</v>
      </c>
      <c r="I81" s="376">
        <v>1648.2937674231966</v>
      </c>
      <c r="J81" s="393"/>
    </row>
    <row r="82" spans="1:217" s="373" customFormat="1" ht="18" customHeight="1">
      <c r="B82" s="368">
        <v>20</v>
      </c>
      <c r="C82" s="374" t="s">
        <v>204</v>
      </c>
      <c r="D82" s="375">
        <v>4841</v>
      </c>
      <c r="E82" s="376">
        <v>613.02681264201613</v>
      </c>
      <c r="F82" s="375">
        <v>532</v>
      </c>
      <c r="G82" s="376">
        <v>994.87597744360903</v>
      </c>
      <c r="H82" s="375">
        <v>197674</v>
      </c>
      <c r="I82" s="376">
        <v>1594.0586010805666</v>
      </c>
      <c r="J82" s="393"/>
    </row>
    <row r="83" spans="1:217" s="373" customFormat="1" ht="18" customHeight="1">
      <c r="B83" s="368">
        <v>48</v>
      </c>
      <c r="C83" s="374" t="s">
        <v>211</v>
      </c>
      <c r="D83" s="375">
        <v>8839</v>
      </c>
      <c r="E83" s="376">
        <v>659.00516461138147</v>
      </c>
      <c r="F83" s="375">
        <v>1597</v>
      </c>
      <c r="G83" s="376">
        <v>1011.3362805259862</v>
      </c>
      <c r="H83" s="375">
        <v>305621</v>
      </c>
      <c r="I83" s="376">
        <v>1635.625593987324</v>
      </c>
      <c r="J83" s="393"/>
    </row>
    <row r="84" spans="1:217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  <c r="J84" s="393"/>
    </row>
    <row r="85" spans="1:217" s="372" customFormat="1" ht="18" customHeight="1">
      <c r="A85" s="367"/>
      <c r="B85" s="368">
        <v>26</v>
      </c>
      <c r="C85" s="369" t="s">
        <v>101</v>
      </c>
      <c r="D85" s="511">
        <v>1976</v>
      </c>
      <c r="E85" s="512">
        <v>507.63216093117404</v>
      </c>
      <c r="F85" s="513">
        <v>172</v>
      </c>
      <c r="G85" s="514">
        <v>763.36511627906987</v>
      </c>
      <c r="H85" s="515">
        <v>75484</v>
      </c>
      <c r="I85" s="516">
        <v>1307.5281813364418</v>
      </c>
      <c r="J85" s="393"/>
      <c r="K85" s="373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</row>
    <row r="86" spans="1:217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93"/>
      <c r="K86" s="373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</row>
    <row r="87" spans="1:217" s="372" customFormat="1" ht="18" customHeight="1">
      <c r="A87" s="367"/>
      <c r="B87" s="368">
        <v>51</v>
      </c>
      <c r="C87" s="374" t="s">
        <v>102</v>
      </c>
      <c r="D87" s="375">
        <v>739</v>
      </c>
      <c r="E87" s="376">
        <v>436.09462787550746</v>
      </c>
      <c r="F87" s="375">
        <v>46</v>
      </c>
      <c r="G87" s="376">
        <v>915.56978260869562</v>
      </c>
      <c r="H87" s="375">
        <v>9485</v>
      </c>
      <c r="I87" s="376">
        <v>1352.9115097522406</v>
      </c>
      <c r="J87" s="393"/>
      <c r="K87" s="373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</row>
    <row r="88" spans="1:217" s="372" customFormat="1" ht="18" customHeight="1">
      <c r="A88" s="367"/>
      <c r="B88" s="368">
        <v>52</v>
      </c>
      <c r="C88" s="374" t="s">
        <v>103</v>
      </c>
      <c r="D88" s="377">
        <v>787</v>
      </c>
      <c r="E88" s="378">
        <v>398.38955527318933</v>
      </c>
      <c r="F88" s="377">
        <v>23</v>
      </c>
      <c r="G88" s="378">
        <v>821.67130434782587</v>
      </c>
      <c r="H88" s="377">
        <v>9167</v>
      </c>
      <c r="I88" s="378">
        <v>1291.2876928111712</v>
      </c>
      <c r="J88" s="393"/>
      <c r="K88" s="373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</row>
    <row r="89" spans="1:217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93"/>
      <c r="K89" s="373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</row>
    <row r="90" spans="1:217" s="372" customFormat="1" ht="18" customHeight="1">
      <c r="A90" s="381"/>
      <c r="B90" s="382"/>
      <c r="C90" s="383" t="s">
        <v>45</v>
      </c>
      <c r="D90" s="384">
        <v>337183</v>
      </c>
      <c r="E90" s="385">
        <v>526.93110566072426</v>
      </c>
      <c r="F90" s="517">
        <v>46784</v>
      </c>
      <c r="G90" s="518">
        <v>784.95163453317298</v>
      </c>
      <c r="H90" s="519">
        <v>10434856</v>
      </c>
      <c r="I90" s="520">
        <v>1317.7080299009399</v>
      </c>
      <c r="J90" s="393"/>
      <c r="K90" s="373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</row>
    <row r="91" spans="1:217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17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17" ht="18" customHeight="1">
      <c r="B93" s="389"/>
      <c r="D93" s="390"/>
      <c r="E93" s="391"/>
      <c r="F93" s="390"/>
      <c r="G93" s="391"/>
      <c r="H93" s="390"/>
      <c r="I93" s="391"/>
    </row>
    <row r="94" spans="1:217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17" ht="18" customHeight="1">
      <c r="B95" s="389"/>
      <c r="E95" s="391"/>
      <c r="G95" s="391"/>
      <c r="I95" s="391"/>
    </row>
    <row r="96" spans="1:217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10" activePane="bottomLeft" state="frozen"/>
      <selection activeCell="U22" sqref="U22"/>
      <selection pane="bottomLeft" activeCell="M100" sqref="M100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4" t="s">
        <v>106</v>
      </c>
      <c r="C3" s="574"/>
      <c r="D3" s="574"/>
      <c r="E3" s="574"/>
      <c r="F3" s="574"/>
      <c r="G3" s="574"/>
      <c r="H3" s="574"/>
      <c r="I3" s="574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diciembre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2" t="s">
        <v>157</v>
      </c>
      <c r="C7" s="570" t="s">
        <v>47</v>
      </c>
      <c r="D7" s="567" t="s">
        <v>107</v>
      </c>
      <c r="E7" s="568"/>
      <c r="F7" s="569"/>
      <c r="G7" s="567" t="s">
        <v>199</v>
      </c>
      <c r="H7" s="568"/>
      <c r="I7" s="569"/>
    </row>
    <row r="8" spans="1:255" ht="69" customHeight="1">
      <c r="B8" s="573"/>
      <c r="C8" s="571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1716757</v>
      </c>
      <c r="E10" s="203">
        <v>0.16452138869956615</v>
      </c>
      <c r="F10" s="203">
        <v>1.9761340881942147E-2</v>
      </c>
      <c r="G10" s="130">
        <v>1183.3484272672256</v>
      </c>
      <c r="H10" s="203">
        <v>0.89803537689315371</v>
      </c>
      <c r="I10" s="203">
        <v>4.6898077563756191E-2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120940</v>
      </c>
      <c r="E11" s="204">
        <v>1.159000181698722E-2</v>
      </c>
      <c r="F11" s="204">
        <v>3.1664789981915575E-2</v>
      </c>
      <c r="G11" s="131">
        <v>1083.4847220936001</v>
      </c>
      <c r="H11" s="204">
        <v>0.82224946460639858</v>
      </c>
      <c r="I11" s="204">
        <v>4.7039019507891355E-2</v>
      </c>
    </row>
    <row r="12" spans="1:255" s="101" customFormat="1" ht="18" customHeight="1">
      <c r="B12" s="94">
        <v>11</v>
      </c>
      <c r="C12" s="98" t="s">
        <v>54</v>
      </c>
      <c r="D12" s="99">
        <v>237620</v>
      </c>
      <c r="E12" s="204">
        <v>2.2771756505312581E-2</v>
      </c>
      <c r="F12" s="204">
        <v>1.6925940983887111E-2</v>
      </c>
      <c r="G12" s="131">
        <v>1305.4753715175495</v>
      </c>
      <c r="H12" s="204">
        <v>0.99071671561088537</v>
      </c>
      <c r="I12" s="204">
        <v>4.4851777549420824E-2</v>
      </c>
    </row>
    <row r="13" spans="1:255" s="101" customFormat="1" ht="18" customHeight="1">
      <c r="B13" s="94">
        <v>14</v>
      </c>
      <c r="C13" s="98" t="s">
        <v>55</v>
      </c>
      <c r="D13" s="99">
        <v>184478</v>
      </c>
      <c r="E13" s="204">
        <v>1.767901732424482E-2</v>
      </c>
      <c r="F13" s="204">
        <v>1.7950062077527917E-2</v>
      </c>
      <c r="G13" s="131">
        <v>1109.0752020295101</v>
      </c>
      <c r="H13" s="204">
        <v>0.84166991234992028</v>
      </c>
      <c r="I13" s="204">
        <v>5.031409204123527E-2</v>
      </c>
    </row>
    <row r="14" spans="1:255" s="101" customFormat="1" ht="18" customHeight="1">
      <c r="B14" s="94">
        <v>18</v>
      </c>
      <c r="C14" s="98" t="s">
        <v>56</v>
      </c>
      <c r="D14" s="99">
        <v>204882</v>
      </c>
      <c r="E14" s="204">
        <v>1.9634386904812104E-2</v>
      </c>
      <c r="F14" s="204">
        <v>2.0582814445828213E-2</v>
      </c>
      <c r="G14" s="131">
        <v>1131.2947562987472</v>
      </c>
      <c r="H14" s="204">
        <v>0.85853218666641462</v>
      </c>
      <c r="I14" s="204">
        <v>4.9342764163745167E-2</v>
      </c>
    </row>
    <row r="15" spans="1:255" s="101" customFormat="1" ht="18" customHeight="1">
      <c r="B15" s="94">
        <v>21</v>
      </c>
      <c r="C15" s="98" t="s">
        <v>57</v>
      </c>
      <c r="D15" s="99">
        <v>107044</v>
      </c>
      <c r="E15" s="204">
        <v>1.0258311183211345E-2</v>
      </c>
      <c r="F15" s="204">
        <v>1.9554057014410819E-2</v>
      </c>
      <c r="G15" s="131">
        <v>1194.0321393072004</v>
      </c>
      <c r="H15" s="204">
        <v>0.90614317603950778</v>
      </c>
      <c r="I15" s="204">
        <v>4.4823267576597159E-2</v>
      </c>
    </row>
    <row r="16" spans="1:255" s="101" customFormat="1" ht="18" customHeight="1">
      <c r="B16" s="94">
        <v>23</v>
      </c>
      <c r="C16" s="98" t="s">
        <v>58</v>
      </c>
      <c r="D16" s="99">
        <v>152184</v>
      </c>
      <c r="E16" s="204">
        <v>1.4584197424478114E-2</v>
      </c>
      <c r="F16" s="204">
        <v>1.6219825715334979E-2</v>
      </c>
      <c r="G16" s="131">
        <v>1096.0531037428375</v>
      </c>
      <c r="H16" s="204">
        <v>0.83178752718478499</v>
      </c>
      <c r="I16" s="204">
        <v>4.905560741385262E-2</v>
      </c>
    </row>
    <row r="17" spans="1:457" s="101" customFormat="1" ht="18" customHeight="1">
      <c r="B17" s="94">
        <v>29</v>
      </c>
      <c r="C17" s="98" t="s">
        <v>59</v>
      </c>
      <c r="D17" s="99">
        <v>297836</v>
      </c>
      <c r="E17" s="204">
        <v>2.8542415918341373E-2</v>
      </c>
      <c r="F17" s="204">
        <v>2.0234372056219252E-2</v>
      </c>
      <c r="G17" s="131">
        <v>1199.794638693779</v>
      </c>
      <c r="H17" s="204">
        <v>0.91051629911064202</v>
      </c>
      <c r="I17" s="204">
        <v>4.5824344925693428E-2</v>
      </c>
    </row>
    <row r="18" spans="1:457" s="101" customFormat="1" ht="18" customHeight="1">
      <c r="B18" s="94">
        <v>41</v>
      </c>
      <c r="C18" s="98" t="s">
        <v>60</v>
      </c>
      <c r="D18" s="99">
        <v>411773</v>
      </c>
      <c r="E18" s="204">
        <v>3.9461301622178591E-2</v>
      </c>
      <c r="F18" s="204">
        <v>1.937635228471124E-2</v>
      </c>
      <c r="G18" s="131">
        <v>1218.968535163792</v>
      </c>
      <c r="H18" s="204">
        <v>0.92506724365596316</v>
      </c>
      <c r="I18" s="204">
        <v>4.653044588124966E-2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318978</v>
      </c>
      <c r="E20" s="203">
        <v>3.0568510001479657E-2</v>
      </c>
      <c r="F20" s="203">
        <v>1.2683224174003138E-2</v>
      </c>
      <c r="G20" s="130">
        <v>1392.8899612825965</v>
      </c>
      <c r="H20" s="203">
        <v>1.0570550756887385</v>
      </c>
      <c r="I20" s="203">
        <v>4.3529396616946991E-2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55354</v>
      </c>
      <c r="E21" s="204">
        <v>5.3047210234621351E-3</v>
      </c>
      <c r="F21" s="204">
        <v>9.464757910093935E-3</v>
      </c>
      <c r="G21" s="131">
        <v>1271.1606772771615</v>
      </c>
      <c r="H21" s="204">
        <v>0.9646755187283198</v>
      </c>
      <c r="I21" s="204">
        <v>4.6881683431811982E-2</v>
      </c>
    </row>
    <row r="22" spans="1:457" s="101" customFormat="1" ht="18" customHeight="1">
      <c r="B22" s="94">
        <v>40</v>
      </c>
      <c r="C22" s="98" t="s">
        <v>63</v>
      </c>
      <c r="D22" s="99">
        <v>36366</v>
      </c>
      <c r="E22" s="204">
        <v>3.4850504884782309E-3</v>
      </c>
      <c r="F22" s="204">
        <v>5.6134723336005443E-3</v>
      </c>
      <c r="G22" s="131">
        <v>1282.3381149975253</v>
      </c>
      <c r="H22" s="204">
        <v>0.97315800306227651</v>
      </c>
      <c r="I22" s="204">
        <v>4.7669412119737853E-2</v>
      </c>
    </row>
    <row r="23" spans="1:457" s="101" customFormat="1" ht="18" customHeight="1">
      <c r="B23" s="94">
        <v>50</v>
      </c>
      <c r="C23" s="101" t="s">
        <v>64</v>
      </c>
      <c r="D23" s="103">
        <v>227258</v>
      </c>
      <c r="E23" s="205">
        <v>2.177873848953929E-2</v>
      </c>
      <c r="F23" s="205">
        <v>1.4612585664218525E-2</v>
      </c>
      <c r="G23" s="132">
        <v>1440.2305663607005</v>
      </c>
      <c r="H23" s="205">
        <v>1.0929815510564744</v>
      </c>
      <c r="I23" s="205">
        <v>4.1992586070032978E-2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303100</v>
      </c>
      <c r="E25" s="203">
        <v>2.9046879036950773E-2</v>
      </c>
      <c r="F25" s="203">
        <v>5.1267766303879636E-3</v>
      </c>
      <c r="G25" s="130">
        <v>1525.3336085450353</v>
      </c>
      <c r="H25" s="203">
        <v>1.1575656928035143</v>
      </c>
      <c r="I25" s="203">
        <v>3.7010654005157573E-2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214928</v>
      </c>
      <c r="E27" s="203">
        <v>2.059712180024334E-2</v>
      </c>
      <c r="F27" s="203">
        <v>1.9974468367826237E-2</v>
      </c>
      <c r="G27" s="130">
        <v>1230.6097056223484</v>
      </c>
      <c r="H27" s="203">
        <v>0.93390165172998207</v>
      </c>
      <c r="I27" s="203">
        <v>4.521441084075728E-2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377121</v>
      </c>
      <c r="E29" s="203">
        <v>3.6140508311758204E-2</v>
      </c>
      <c r="F29" s="203">
        <v>2.4983080974861904E-2</v>
      </c>
      <c r="G29" s="130">
        <v>1200.7226785567498</v>
      </c>
      <c r="H29" s="203">
        <v>0.91122058248898685</v>
      </c>
      <c r="I29" s="203">
        <v>4.6072383981248688E-2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199209</v>
      </c>
      <c r="E30" s="204">
        <v>1.9090728228544792E-2</v>
      </c>
      <c r="F30" s="204">
        <v>2.689815506904969E-2</v>
      </c>
      <c r="G30" s="131">
        <v>1220.2137390880937</v>
      </c>
      <c r="H30" s="204">
        <v>0.92601222076473544</v>
      </c>
      <c r="I30" s="204">
        <v>4.5129662740721388E-2</v>
      </c>
    </row>
    <row r="31" spans="1:457" s="101" customFormat="1" ht="18" customHeight="1">
      <c r="B31" s="94">
        <v>38</v>
      </c>
      <c r="C31" s="98" t="s">
        <v>68</v>
      </c>
      <c r="D31" s="99">
        <v>177912</v>
      </c>
      <c r="E31" s="204">
        <v>1.7049780083213416E-2</v>
      </c>
      <c r="F31" s="204">
        <v>2.2847221423725639E-2</v>
      </c>
      <c r="G31" s="131">
        <v>1178.8984357997208</v>
      </c>
      <c r="H31" s="204">
        <v>0.89465830749194553</v>
      </c>
      <c r="I31" s="204">
        <v>4.7086207563847626E-2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149322</v>
      </c>
      <c r="E33" s="203">
        <v>1.4309924353532047E-2</v>
      </c>
      <c r="F33" s="203">
        <v>1.2531022417510806E-2</v>
      </c>
      <c r="G33" s="130">
        <v>1387.4414437926102</v>
      </c>
      <c r="H33" s="203">
        <v>1.0529202314240376</v>
      </c>
      <c r="I33" s="203">
        <v>4.1306053578535673E-2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636313</v>
      </c>
      <c r="E35" s="203">
        <v>6.0979566943712496E-2</v>
      </c>
      <c r="F35" s="203">
        <v>1.0395924835573833E-2</v>
      </c>
      <c r="G35" s="130">
        <v>1318.9396358553106</v>
      </c>
      <c r="H35" s="203">
        <v>1.0009346576983851</v>
      </c>
      <c r="I35" s="203">
        <v>4.5493457120460823E-2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40264</v>
      </c>
      <c r="E36" s="204">
        <v>3.8586061944697655E-3</v>
      </c>
      <c r="F36" s="204">
        <v>1.4462081128747695E-2</v>
      </c>
      <c r="G36" s="131">
        <v>1163.3200700377506</v>
      </c>
      <c r="H36" s="204">
        <v>0.88283598766959359</v>
      </c>
      <c r="I36" s="204">
        <v>4.8540248310662504E-2</v>
      </c>
    </row>
    <row r="37" spans="1:255" s="101" customFormat="1" ht="18" customHeight="1">
      <c r="B37" s="94">
        <v>9</v>
      </c>
      <c r="C37" s="98" t="s">
        <v>72</v>
      </c>
      <c r="D37" s="99">
        <v>95249</v>
      </c>
      <c r="E37" s="204">
        <v>9.1279649666464006E-3</v>
      </c>
      <c r="F37" s="204">
        <v>1.2630101742486355E-2</v>
      </c>
      <c r="G37" s="131">
        <v>1416.7250955915554</v>
      </c>
      <c r="H37" s="204">
        <v>1.0751434031240283</v>
      </c>
      <c r="I37" s="204">
        <v>4.4201053132430168E-2</v>
      </c>
    </row>
    <row r="38" spans="1:255" s="101" customFormat="1" ht="18" customHeight="1">
      <c r="B38" s="94">
        <v>24</v>
      </c>
      <c r="C38" s="98" t="s">
        <v>73</v>
      </c>
      <c r="D38" s="99">
        <v>140929</v>
      </c>
      <c r="E38" s="204">
        <v>1.3505600843940731E-2</v>
      </c>
      <c r="F38" s="204">
        <v>1.6133388295831441E-3</v>
      </c>
      <c r="G38" s="131">
        <v>1315.9764498435386</v>
      </c>
      <c r="H38" s="204">
        <v>0.99868591522696304</v>
      </c>
      <c r="I38" s="204">
        <v>4.5336120688694859E-2</v>
      </c>
    </row>
    <row r="39" spans="1:255" s="101" customFormat="1" ht="18" customHeight="1">
      <c r="B39" s="94">
        <v>34</v>
      </c>
      <c r="C39" s="101" t="s">
        <v>74</v>
      </c>
      <c r="D39" s="103">
        <v>44467</v>
      </c>
      <c r="E39" s="205">
        <v>4.2613908615509403E-3</v>
      </c>
      <c r="F39" s="205">
        <v>1.0958281232238187E-2</v>
      </c>
      <c r="G39" s="132">
        <v>1349.490021589043</v>
      </c>
      <c r="H39" s="205">
        <v>1.0241191454911998</v>
      </c>
      <c r="I39" s="205">
        <v>4.3704594721598156E-2</v>
      </c>
    </row>
    <row r="40" spans="1:255" s="101" customFormat="1" ht="18" customHeight="1">
      <c r="B40" s="94">
        <v>37</v>
      </c>
      <c r="C40" s="101" t="s">
        <v>75</v>
      </c>
      <c r="D40" s="103">
        <v>83618</v>
      </c>
      <c r="E40" s="205">
        <v>8.0133353062083468E-3</v>
      </c>
      <c r="F40" s="205">
        <v>1.2557367917559681E-2</v>
      </c>
      <c r="G40" s="132">
        <v>1234.1880519744557</v>
      </c>
      <c r="H40" s="205">
        <v>0.93661723535769681</v>
      </c>
      <c r="I40" s="205">
        <v>4.9893884267380173E-2</v>
      </c>
    </row>
    <row r="41" spans="1:255" s="101" customFormat="1" ht="18" customHeight="1">
      <c r="B41" s="94">
        <v>40</v>
      </c>
      <c r="C41" s="98" t="s">
        <v>76</v>
      </c>
      <c r="D41" s="99">
        <v>35998</v>
      </c>
      <c r="E41" s="204">
        <v>3.4497840698520421E-3</v>
      </c>
      <c r="F41" s="204">
        <v>1.3885368257991804E-2</v>
      </c>
      <c r="G41" s="131">
        <v>1259.2129157175393</v>
      </c>
      <c r="H41" s="204">
        <v>0.95560844067422279</v>
      </c>
      <c r="I41" s="204">
        <v>4.7400989120868653E-2</v>
      </c>
    </row>
    <row r="42" spans="1:255" s="101" customFormat="1" ht="18" customHeight="1">
      <c r="B42" s="94">
        <v>42</v>
      </c>
      <c r="C42" s="98" t="s">
        <v>77</v>
      </c>
      <c r="D42" s="99">
        <v>23046</v>
      </c>
      <c r="E42" s="204">
        <v>2.2085594664650859E-3</v>
      </c>
      <c r="F42" s="204">
        <v>9.2844004554610837E-3</v>
      </c>
      <c r="G42" s="131">
        <v>1279.2818927362662</v>
      </c>
      <c r="H42" s="204">
        <v>0.97083865599000529</v>
      </c>
      <c r="I42" s="204">
        <v>5.0856141367697782E-2</v>
      </c>
    </row>
    <row r="43" spans="1:255" s="101" customFormat="1" ht="18" customHeight="1">
      <c r="B43" s="94">
        <v>47</v>
      </c>
      <c r="C43" s="98" t="s">
        <v>78</v>
      </c>
      <c r="D43" s="99">
        <v>124974</v>
      </c>
      <c r="E43" s="204">
        <v>1.1976590764644955E-2</v>
      </c>
      <c r="F43" s="204">
        <v>1.9463569027963645E-2</v>
      </c>
      <c r="G43" s="131">
        <v>1438.3339643445845</v>
      </c>
      <c r="H43" s="204">
        <v>1.0915422321989741</v>
      </c>
      <c r="I43" s="204">
        <v>3.8893791144855916E-2</v>
      </c>
    </row>
    <row r="44" spans="1:255" s="101" customFormat="1" ht="18" customHeight="1">
      <c r="B44" s="94">
        <v>49</v>
      </c>
      <c r="C44" s="98" t="s">
        <v>79</v>
      </c>
      <c r="D44" s="99">
        <v>47768</v>
      </c>
      <c r="E44" s="204">
        <v>4.5777344699342278E-3</v>
      </c>
      <c r="F44" s="204">
        <v>-1.0874111250522844E-3</v>
      </c>
      <c r="G44" s="131">
        <v>1135.565404873556</v>
      </c>
      <c r="H44" s="204">
        <v>0.86177315392008602</v>
      </c>
      <c r="I44" s="204">
        <v>5.35105957977553E-2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405487</v>
      </c>
      <c r="E46" s="203">
        <v>3.8858897525754069E-2</v>
      </c>
      <c r="F46" s="203">
        <v>2.0565494467879475E-2</v>
      </c>
      <c r="G46" s="130">
        <v>1231.6368438199008</v>
      </c>
      <c r="H46" s="203">
        <v>0.93468114018588055</v>
      </c>
      <c r="I46" s="203">
        <v>4.9102398678731118E-2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77001</v>
      </c>
      <c r="E47" s="204">
        <v>7.3792105995521169E-3</v>
      </c>
      <c r="F47" s="204">
        <v>1.7293769486867783E-2</v>
      </c>
      <c r="G47" s="131">
        <v>1199.865463825146</v>
      </c>
      <c r="H47" s="204">
        <v>0.91057004783931317</v>
      </c>
      <c r="I47" s="204">
        <v>5.1877699179293968E-2</v>
      </c>
    </row>
    <row r="48" spans="1:255" s="101" customFormat="1" ht="18" customHeight="1">
      <c r="B48" s="94">
        <v>13</v>
      </c>
      <c r="C48" s="98" t="s">
        <v>82</v>
      </c>
      <c r="D48" s="99">
        <v>106033</v>
      </c>
      <c r="E48" s="204">
        <v>1.0161424364648635E-2</v>
      </c>
      <c r="F48" s="204">
        <v>2.046060419413509E-2</v>
      </c>
      <c r="G48" s="131">
        <v>1233.4352770363946</v>
      </c>
      <c r="H48" s="204">
        <v>0.93604595938382451</v>
      </c>
      <c r="I48" s="204">
        <v>4.8338561253806089E-2</v>
      </c>
    </row>
    <row r="49" spans="1:255" s="104" customFormat="1" ht="18" customHeight="1">
      <c r="B49" s="94">
        <v>16</v>
      </c>
      <c r="C49" s="101" t="s">
        <v>83</v>
      </c>
      <c r="D49" s="99">
        <v>46048</v>
      </c>
      <c r="E49" s="204">
        <v>4.4129022959205188E-3</v>
      </c>
      <c r="F49" s="204">
        <v>9.2933543748903169E-3</v>
      </c>
      <c r="G49" s="131">
        <v>1137.6177553856844</v>
      </c>
      <c r="H49" s="204">
        <v>0.86333066929189617</v>
      </c>
      <c r="I49" s="204">
        <v>5.4937708469504853E-2</v>
      </c>
    </row>
    <row r="50" spans="1:255" s="101" customFormat="1" ht="18" customHeight="1">
      <c r="B50" s="94">
        <v>19</v>
      </c>
      <c r="C50" s="101" t="s">
        <v>84</v>
      </c>
      <c r="D50" s="103">
        <v>47311</v>
      </c>
      <c r="E50" s="205">
        <v>4.5339389446294228E-3</v>
      </c>
      <c r="F50" s="205">
        <v>2.9910529638417893E-2</v>
      </c>
      <c r="G50" s="132">
        <v>1397.3999450444924</v>
      </c>
      <c r="H50" s="205">
        <v>1.0604776728495335</v>
      </c>
      <c r="I50" s="205">
        <v>4.3615494794482013E-2</v>
      </c>
    </row>
    <row r="51" spans="1:255" s="101" customFormat="1" ht="18" customHeight="1">
      <c r="B51" s="94">
        <v>45</v>
      </c>
      <c r="C51" s="98" t="s">
        <v>85</v>
      </c>
      <c r="D51" s="99">
        <v>129094</v>
      </c>
      <c r="E51" s="204">
        <v>1.2371421321003375E-2</v>
      </c>
      <c r="F51" s="204">
        <v>2.3288626779542687E-2</v>
      </c>
      <c r="G51" s="131">
        <v>1221.897488496754</v>
      </c>
      <c r="H51" s="204">
        <v>0.92729000717147592</v>
      </c>
      <c r="I51" s="204">
        <v>4.7625224551846923E-2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1815462</v>
      </c>
      <c r="E53" s="203">
        <v>0.17398055133678894</v>
      </c>
      <c r="F53" s="203">
        <v>9.7568301147992198E-3</v>
      </c>
      <c r="G53" s="130">
        <v>1370.3895317335209</v>
      </c>
      <c r="H53" s="203">
        <v>1.0399796469605953</v>
      </c>
      <c r="I53" s="203">
        <v>4.3785318723612798E-2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1353362</v>
      </c>
      <c r="E54" s="205">
        <v>0.12969627946950107</v>
      </c>
      <c r="F54" s="205">
        <v>7.4650087022289924E-3</v>
      </c>
      <c r="G54" s="132">
        <v>1410.9698087651357</v>
      </c>
      <c r="H54" s="205">
        <v>1.0707757536175952</v>
      </c>
      <c r="I54" s="205">
        <v>4.3098496379690099E-2</v>
      </c>
    </row>
    <row r="55" spans="1:255" s="101" customFormat="1" ht="18" customHeight="1">
      <c r="B55" s="94">
        <v>17</v>
      </c>
      <c r="C55" s="101" t="s">
        <v>209</v>
      </c>
      <c r="D55" s="103">
        <v>171890</v>
      </c>
      <c r="E55" s="205">
        <v>1.6472675808846812E-2</v>
      </c>
      <c r="F55" s="205">
        <v>1.76847066067507E-2</v>
      </c>
      <c r="G55" s="132">
        <v>1242.2521933213109</v>
      </c>
      <c r="H55" s="205">
        <v>0.94273705944912434</v>
      </c>
      <c r="I55" s="205">
        <v>4.7691090352736554E-2</v>
      </c>
    </row>
    <row r="56" spans="1:255" s="104" customFormat="1" ht="18" customHeight="1">
      <c r="B56" s="94">
        <v>25</v>
      </c>
      <c r="C56" s="101" t="s">
        <v>206</v>
      </c>
      <c r="D56" s="99">
        <v>104629</v>
      </c>
      <c r="E56" s="204">
        <v>1.002687531097698E-2</v>
      </c>
      <c r="F56" s="204">
        <v>1.2052271650077939E-2</v>
      </c>
      <c r="G56" s="131">
        <v>1192.8172507622173</v>
      </c>
      <c r="H56" s="204">
        <v>0.90522120507369808</v>
      </c>
      <c r="I56" s="204">
        <v>4.8598921350632374E-2</v>
      </c>
    </row>
    <row r="57" spans="1:255" s="101" customFormat="1" ht="18" customHeight="1">
      <c r="B57" s="94">
        <v>43</v>
      </c>
      <c r="C57" s="101" t="s">
        <v>88</v>
      </c>
      <c r="D57" s="103">
        <v>185581</v>
      </c>
      <c r="E57" s="205">
        <v>1.7784720747464077E-2</v>
      </c>
      <c r="F57" s="205">
        <v>1.7997805814591317E-2</v>
      </c>
      <c r="G57" s="132">
        <v>1293.2530382420607</v>
      </c>
      <c r="H57" s="205">
        <v>0.98144126687858335</v>
      </c>
      <c r="I57" s="205">
        <v>4.5336615981985906E-2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1072890</v>
      </c>
      <c r="E59" s="203">
        <v>0.10281790184742368</v>
      </c>
      <c r="F59" s="203">
        <v>1.5918316716836634E-2</v>
      </c>
      <c r="G59" s="130">
        <v>1218.5767889998042</v>
      </c>
      <c r="H59" s="203">
        <v>0.92476995005594065</v>
      </c>
      <c r="I59" s="203">
        <v>4.5973431761959782E-2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352122</v>
      </c>
      <c r="E60" s="205">
        <v>3.3744787661660114E-2</v>
      </c>
      <c r="F60" s="205">
        <v>1.9576616931268997E-2</v>
      </c>
      <c r="G60" s="132">
        <v>1142.5374396657974</v>
      </c>
      <c r="H60" s="205">
        <v>0.86706418549463404</v>
      </c>
      <c r="I60" s="205">
        <v>4.5944790263616309E-2</v>
      </c>
    </row>
    <row r="61" spans="1:255" s="101" customFormat="1" ht="18" customHeight="1">
      <c r="B61" s="94">
        <v>12</v>
      </c>
      <c r="C61" s="101" t="s">
        <v>208</v>
      </c>
      <c r="D61" s="103">
        <v>142574</v>
      </c>
      <c r="E61" s="205">
        <v>1.3663245568506168E-2</v>
      </c>
      <c r="F61" s="205">
        <v>1.9813453120082425E-2</v>
      </c>
      <c r="G61" s="132">
        <v>1192.0995039768827</v>
      </c>
      <c r="H61" s="205">
        <v>0.90467651173568397</v>
      </c>
      <c r="I61" s="205">
        <v>4.8519372359326907E-2</v>
      </c>
    </row>
    <row r="62" spans="1:255" s="101" customFormat="1" ht="18" customHeight="1">
      <c r="B62" s="94">
        <v>46</v>
      </c>
      <c r="C62" s="101" t="s">
        <v>90</v>
      </c>
      <c r="D62" s="103">
        <v>578194</v>
      </c>
      <c r="E62" s="205">
        <v>5.5409868617257392E-2</v>
      </c>
      <c r="F62" s="205">
        <v>1.2751482710180451E-2</v>
      </c>
      <c r="G62" s="132">
        <v>1271.4138993832516</v>
      </c>
      <c r="H62" s="205">
        <v>0.96486768732739037</v>
      </c>
      <c r="I62" s="205">
        <v>4.5698162020263E-2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246700</v>
      </c>
      <c r="E64" s="203">
        <v>2.3641917051850068E-2</v>
      </c>
      <c r="F64" s="203">
        <v>2.1616697034951171E-2</v>
      </c>
      <c r="G64" s="130">
        <v>1114.198184515606</v>
      </c>
      <c r="H64" s="203">
        <v>0.84555771023067006</v>
      </c>
      <c r="I64" s="203">
        <v>5.0710241698024294E-2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145481</v>
      </c>
      <c r="E65" s="205">
        <v>1.39418311091212E-2</v>
      </c>
      <c r="F65" s="205">
        <v>2.462953572233495E-2</v>
      </c>
      <c r="G65" s="132">
        <v>1119.7924906345158</v>
      </c>
      <c r="H65" s="205">
        <v>0.84980319253173064</v>
      </c>
      <c r="I65" s="205">
        <v>5.0265580975810797E-2</v>
      </c>
    </row>
    <row r="66" spans="1:255" s="101" customFormat="1" ht="18" customHeight="1">
      <c r="B66" s="94">
        <v>10</v>
      </c>
      <c r="C66" s="98" t="s">
        <v>93</v>
      </c>
      <c r="D66" s="99">
        <v>101219</v>
      </c>
      <c r="E66" s="204">
        <v>9.7000859427288696E-3</v>
      </c>
      <c r="F66" s="204">
        <v>1.7317279086596526E-2</v>
      </c>
      <c r="G66" s="131">
        <v>1106.1575473972275</v>
      </c>
      <c r="H66" s="204">
        <v>0.83945572334440743</v>
      </c>
      <c r="I66" s="204">
        <v>5.1298704316981913E-2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788254</v>
      </c>
      <c r="E68" s="203">
        <v>7.5540477031978207E-2</v>
      </c>
      <c r="F68" s="203">
        <v>7.4241639987475683E-3</v>
      </c>
      <c r="G68" s="130">
        <v>1133.0884778383618</v>
      </c>
      <c r="H68" s="203">
        <v>0.85989343020361109</v>
      </c>
      <c r="I68" s="203">
        <v>4.7774304766928566E-2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311535</v>
      </c>
      <c r="E69" s="205">
        <v>2.9855227518233121E-2</v>
      </c>
      <c r="F69" s="205">
        <v>8.9679563164337672E-3</v>
      </c>
      <c r="G69" s="132">
        <v>1187.0315596963426</v>
      </c>
      <c r="H69" s="205">
        <v>0.90083048198892657</v>
      </c>
      <c r="I69" s="205">
        <v>4.7486445700233748E-2</v>
      </c>
    </row>
    <row r="70" spans="1:255" s="101" customFormat="1" ht="18" customHeight="1">
      <c r="B70" s="94">
        <v>27</v>
      </c>
      <c r="C70" s="101" t="s">
        <v>95</v>
      </c>
      <c r="D70" s="103">
        <v>112877</v>
      </c>
      <c r="E70" s="205">
        <v>1.0817303084968302E-2</v>
      </c>
      <c r="F70" s="205">
        <v>-1.8304976831381436E-3</v>
      </c>
      <c r="G70" s="132">
        <v>1035.8938572959944</v>
      </c>
      <c r="H70" s="205">
        <v>0.78613306877538636</v>
      </c>
      <c r="I70" s="205">
        <v>5.4258546508864747E-2</v>
      </c>
    </row>
    <row r="71" spans="1:255" s="101" customFormat="1" ht="18" customHeight="1">
      <c r="B71" s="94">
        <v>32</v>
      </c>
      <c r="C71" s="101" t="s">
        <v>207</v>
      </c>
      <c r="D71" s="103">
        <v>109433</v>
      </c>
      <c r="E71" s="205">
        <v>1.0487255406303643E-2</v>
      </c>
      <c r="F71" s="205">
        <v>5.5499912707090981E-3</v>
      </c>
      <c r="G71" s="132">
        <v>979.32958284977985</v>
      </c>
      <c r="H71" s="205">
        <v>0.74320681108955677</v>
      </c>
      <c r="I71" s="205">
        <v>4.836979111251738E-2</v>
      </c>
    </row>
    <row r="72" spans="1:255" s="101" customFormat="1" ht="18" customHeight="1">
      <c r="B72" s="105">
        <v>36</v>
      </c>
      <c r="C72" s="106" t="s">
        <v>96</v>
      </c>
      <c r="D72" s="103">
        <v>254409</v>
      </c>
      <c r="E72" s="205">
        <v>2.4380691022473141E-2</v>
      </c>
      <c r="F72" s="205">
        <v>1.0497843235385274E-2</v>
      </c>
      <c r="G72" s="132">
        <v>1176.2951895962799</v>
      </c>
      <c r="H72" s="205">
        <v>0.89268272098539847</v>
      </c>
      <c r="I72" s="205">
        <v>4.4701345384961177E-2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1288642</v>
      </c>
      <c r="E74" s="203">
        <v>0.1234939897589387</v>
      </c>
      <c r="F74" s="203">
        <v>1.9285589989400886E-2</v>
      </c>
      <c r="G74" s="130">
        <v>1525.5345491920968</v>
      </c>
      <c r="H74" s="203">
        <v>1.1577181853454901</v>
      </c>
      <c r="I74" s="203">
        <v>4.0370100279848664E-2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270235</v>
      </c>
      <c r="E76" s="203">
        <v>2.5897338688717891E-2</v>
      </c>
      <c r="F76" s="203">
        <v>1.9193199218543677E-2</v>
      </c>
      <c r="G76" s="130">
        <v>1175.2910714378224</v>
      </c>
      <c r="H76" s="203">
        <v>0.89192070228651199</v>
      </c>
      <c r="I76" s="203">
        <v>4.9277391988989505E-2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148507</v>
      </c>
      <c r="E78" s="203">
        <v>1.4231820736194155E-2</v>
      </c>
      <c r="F78" s="203">
        <v>1.6182890613239076E-2</v>
      </c>
      <c r="G78" s="130">
        <v>1508.2008632589714</v>
      </c>
      <c r="H78" s="203">
        <v>1.1445637645331432</v>
      </c>
      <c r="I78" s="203">
        <v>4.2380798058477831E-2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588024</v>
      </c>
      <c r="E80" s="203">
        <v>5.6351903658277601E-2</v>
      </c>
      <c r="F80" s="203">
        <v>9.7432815317248789E-3</v>
      </c>
      <c r="G80" s="130">
        <v>1623.4775318524412</v>
      </c>
      <c r="H80" s="203">
        <v>1.2320464738873056</v>
      </c>
      <c r="I80" s="203">
        <v>4.0730623634203766E-2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84729</v>
      </c>
      <c r="E81" s="204">
        <v>8.119805390702086E-3</v>
      </c>
      <c r="F81" s="205">
        <v>1.5180561213486321E-2</v>
      </c>
      <c r="G81" s="131">
        <v>1648.2937674231966</v>
      </c>
      <c r="H81" s="204">
        <v>1.2508793526492428</v>
      </c>
      <c r="I81" s="205">
        <v>4.0906432972675155E-2</v>
      </c>
    </row>
    <row r="82" spans="1:255" s="101" customFormat="1" ht="18" customHeight="1">
      <c r="B82" s="94">
        <v>20</v>
      </c>
      <c r="C82" s="101" t="s">
        <v>204</v>
      </c>
      <c r="D82" s="99">
        <v>197674</v>
      </c>
      <c r="E82" s="204">
        <v>1.8943625096503488E-2</v>
      </c>
      <c r="F82" s="205">
        <v>8.607713776934256E-3</v>
      </c>
      <c r="G82" s="131">
        <v>1594.0586010805666</v>
      </c>
      <c r="H82" s="204">
        <v>1.2097206398601075</v>
      </c>
      <c r="I82" s="205">
        <v>4.109321158504109E-2</v>
      </c>
    </row>
    <row r="83" spans="1:255" s="101" customFormat="1" ht="18" customHeight="1">
      <c r="B83" s="94">
        <v>48</v>
      </c>
      <c r="C83" s="101" t="s">
        <v>203</v>
      </c>
      <c r="D83" s="99">
        <v>305621</v>
      </c>
      <c r="E83" s="204">
        <v>2.928847317107203E-2</v>
      </c>
      <c r="F83" s="205">
        <v>8.9798316941838152E-3</v>
      </c>
      <c r="G83" s="131">
        <v>1635.625593987324</v>
      </c>
      <c r="H83" s="204">
        <v>1.2412655587370778</v>
      </c>
      <c r="I83" s="205">
        <v>4.0422135128600933E-2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75484</v>
      </c>
      <c r="E85" s="203">
        <v>7.2338324553783973E-3</v>
      </c>
      <c r="F85" s="203">
        <v>1.7112674158514585E-2</v>
      </c>
      <c r="G85" s="130">
        <v>1307.5281813364418</v>
      </c>
      <c r="H85" s="203">
        <v>0.99227457954759268</v>
      </c>
      <c r="I85" s="203">
        <v>4.5848055099827922E-2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9485</v>
      </c>
      <c r="E87" s="204">
        <v>9.0897277355815934E-4</v>
      </c>
      <c r="F87" s="205">
        <v>2.1540118470651626E-2</v>
      </c>
      <c r="G87" s="131">
        <v>1352.9115097522406</v>
      </c>
      <c r="H87" s="204">
        <v>1.0267156904659276</v>
      </c>
      <c r="I87" s="205">
        <v>5.287708537059177E-2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9167</v>
      </c>
      <c r="E88" s="204">
        <v>8.7849798789748517E-4</v>
      </c>
      <c r="F88" s="205">
        <v>2.6999775935469428E-2</v>
      </c>
      <c r="G88" s="131">
        <v>1291.2876928111712</v>
      </c>
      <c r="H88" s="204">
        <v>0.97994977909351066</v>
      </c>
      <c r="I88" s="205">
        <v>4.9423771310685538E-2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10434856</v>
      </c>
      <c r="E90" s="229">
        <v>1</v>
      </c>
      <c r="F90" s="229">
        <v>1.4917992813678449E-2</v>
      </c>
      <c r="G90" s="228">
        <v>1317.7080299009399</v>
      </c>
      <c r="H90" s="229">
        <v>1</v>
      </c>
      <c r="I90" s="229">
        <v>4.422413879544651E-2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80" sqref="K80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5" t="s">
        <v>152</v>
      </c>
      <c r="D2" s="576"/>
      <c r="E2" s="576"/>
      <c r="F2" s="576"/>
      <c r="G2" s="576"/>
    </row>
    <row r="3" spans="1:10" s="114" customFormat="1" ht="18.95" customHeight="1">
      <c r="A3" s="213"/>
      <c r="B3" s="214"/>
      <c r="C3" s="577" t="s">
        <v>142</v>
      </c>
      <c r="D3" s="578"/>
      <c r="E3" s="578"/>
      <c r="F3" s="578"/>
      <c r="G3" s="578"/>
    </row>
    <row r="4" spans="1:10" ht="19.7" customHeight="1">
      <c r="A4" s="213"/>
      <c r="B4" s="583" t="s">
        <v>157</v>
      </c>
      <c r="C4" s="579" t="str">
        <f>'Pensiones - mínimos'!$B$3</f>
        <v xml:space="preserve">  1 de diciembre de 2025</v>
      </c>
      <c r="D4" s="581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4"/>
      <c r="C5" s="580"/>
      <c r="D5" s="582"/>
      <c r="E5" s="452" t="s">
        <v>4</v>
      </c>
      <c r="F5" s="453" t="s">
        <v>3</v>
      </c>
      <c r="G5" s="471" t="s">
        <v>6</v>
      </c>
    </row>
    <row r="6" spans="1:10">
      <c r="B6" s="120">
        <v>4</v>
      </c>
      <c r="C6" s="463" t="s">
        <v>53</v>
      </c>
      <c r="D6" s="464">
        <v>35372</v>
      </c>
      <c r="E6" s="465">
        <v>0.35819242528233608</v>
      </c>
      <c r="F6" s="466">
        <v>0.21833154440358254</v>
      </c>
      <c r="G6" s="473">
        <v>0.29247560773937492</v>
      </c>
    </row>
    <row r="7" spans="1:10">
      <c r="B7" s="121">
        <v>11</v>
      </c>
      <c r="C7" s="463" t="s">
        <v>54</v>
      </c>
      <c r="D7" s="464">
        <v>65288</v>
      </c>
      <c r="E7" s="465">
        <v>0.34373567069944622</v>
      </c>
      <c r="F7" s="466">
        <v>0.21178431119984542</v>
      </c>
      <c r="G7" s="473">
        <v>0.27475801700193586</v>
      </c>
      <c r="H7" s="114"/>
    </row>
    <row r="8" spans="1:10">
      <c r="B8" s="121">
        <v>14</v>
      </c>
      <c r="C8" s="463" t="s">
        <v>55</v>
      </c>
      <c r="D8" s="464">
        <v>53596</v>
      </c>
      <c r="E8" s="465">
        <v>0.34832068254190784</v>
      </c>
      <c r="F8" s="466">
        <v>0.22232201947622199</v>
      </c>
      <c r="G8" s="473">
        <v>0.29052786782163725</v>
      </c>
      <c r="H8" s="114"/>
    </row>
    <row r="9" spans="1:10">
      <c r="B9" s="121">
        <v>18</v>
      </c>
      <c r="C9" s="463" t="s">
        <v>56</v>
      </c>
      <c r="D9" s="464">
        <v>58104</v>
      </c>
      <c r="E9" s="465">
        <v>0.34284434891635324</v>
      </c>
      <c r="F9" s="466">
        <v>0.21263449222814601</v>
      </c>
      <c r="G9" s="473">
        <v>0.28359738776466453</v>
      </c>
      <c r="H9" s="114"/>
    </row>
    <row r="10" spans="1:10">
      <c r="B10" s="121">
        <v>21</v>
      </c>
      <c r="C10" s="463" t="s">
        <v>57</v>
      </c>
      <c r="D10" s="464">
        <v>29088</v>
      </c>
      <c r="E10" s="465">
        <v>0.34222124283825472</v>
      </c>
      <c r="F10" s="466">
        <v>0.19875256712557998</v>
      </c>
      <c r="G10" s="473">
        <v>0.2717387242629199</v>
      </c>
      <c r="H10" s="114"/>
    </row>
    <row r="11" spans="1:10">
      <c r="B11" s="121">
        <v>23</v>
      </c>
      <c r="C11" s="463" t="s">
        <v>58</v>
      </c>
      <c r="D11" s="464">
        <v>50117</v>
      </c>
      <c r="E11" s="465">
        <v>0.40651384159694182</v>
      </c>
      <c r="F11" s="466">
        <v>0.24598608966563273</v>
      </c>
      <c r="G11" s="473">
        <v>0.32931845660516218</v>
      </c>
      <c r="H11" s="114"/>
    </row>
    <row r="12" spans="1:10">
      <c r="B12" s="121">
        <v>29</v>
      </c>
      <c r="C12" s="463" t="s">
        <v>59</v>
      </c>
      <c r="D12" s="464">
        <v>75708</v>
      </c>
      <c r="E12" s="465">
        <v>0.32015290578720185</v>
      </c>
      <c r="F12" s="466">
        <v>0.18173234782241074</v>
      </c>
      <c r="G12" s="473">
        <v>0.254193583045703</v>
      </c>
      <c r="H12" s="114"/>
    </row>
    <row r="13" spans="1:10">
      <c r="B13" s="121">
        <v>41</v>
      </c>
      <c r="C13" s="463" t="s">
        <v>60</v>
      </c>
      <c r="D13" s="464">
        <v>108214</v>
      </c>
      <c r="E13" s="465">
        <v>0.31807802443673061</v>
      </c>
      <c r="F13" s="466">
        <v>0.20108553189520917</v>
      </c>
      <c r="G13" s="473">
        <v>0.26280013502585164</v>
      </c>
      <c r="H13" s="114"/>
    </row>
    <row r="14" spans="1:10" s="124" customFormat="1">
      <c r="B14" s="122"/>
      <c r="C14" s="467" t="s">
        <v>52</v>
      </c>
      <c r="D14" s="468">
        <v>475487</v>
      </c>
      <c r="E14" s="469">
        <v>0.3402879352581123</v>
      </c>
      <c r="F14" s="470">
        <v>0.20790440572036092</v>
      </c>
      <c r="G14" s="472">
        <v>0.27696814400640279</v>
      </c>
      <c r="H14" s="123"/>
      <c r="J14" s="118"/>
    </row>
    <row r="15" spans="1:10">
      <c r="B15" s="121">
        <v>22</v>
      </c>
      <c r="C15" s="463" t="s">
        <v>62</v>
      </c>
      <c r="D15" s="464">
        <v>11560</v>
      </c>
      <c r="E15" s="465">
        <v>0.28778593315755718</v>
      </c>
      <c r="F15" s="466">
        <v>0.12763852242744064</v>
      </c>
      <c r="G15" s="473">
        <v>0.2088376630415146</v>
      </c>
      <c r="H15" s="114"/>
    </row>
    <row r="16" spans="1:10">
      <c r="B16" s="121">
        <v>44</v>
      </c>
      <c r="C16" s="463" t="s">
        <v>63</v>
      </c>
      <c r="D16" s="464">
        <v>7480</v>
      </c>
      <c r="E16" s="465">
        <v>0.27141816551801423</v>
      </c>
      <c r="F16" s="466">
        <v>0.14234029915222204</v>
      </c>
      <c r="G16" s="473">
        <v>0.20568663036902601</v>
      </c>
      <c r="H16" s="114"/>
    </row>
    <row r="17" spans="2:10">
      <c r="B17" s="121">
        <v>50</v>
      </c>
      <c r="C17" s="463" t="s">
        <v>64</v>
      </c>
      <c r="D17" s="464">
        <v>36882</v>
      </c>
      <c r="E17" s="465">
        <v>0.22895670688431513</v>
      </c>
      <c r="F17" s="466">
        <v>8.8015033537067536E-2</v>
      </c>
      <c r="G17" s="473">
        <v>0.16229131647730774</v>
      </c>
      <c r="H17" s="114"/>
    </row>
    <row r="18" spans="2:10" s="124" customFormat="1">
      <c r="B18" s="121"/>
      <c r="C18" s="467" t="s">
        <v>61</v>
      </c>
      <c r="D18" s="468">
        <v>55922</v>
      </c>
      <c r="E18" s="469">
        <v>0.24349642076799574</v>
      </c>
      <c r="F18" s="470">
        <v>0.10163078930202218</v>
      </c>
      <c r="G18" s="472">
        <v>0.17531616600517905</v>
      </c>
      <c r="H18" s="123"/>
      <c r="I18" s="412"/>
      <c r="J18" s="118"/>
    </row>
    <row r="19" spans="2:10" s="124" customFormat="1">
      <c r="B19" s="121">
        <v>33</v>
      </c>
      <c r="C19" s="467" t="s">
        <v>65</v>
      </c>
      <c r="D19" s="468">
        <v>42693</v>
      </c>
      <c r="E19" s="469">
        <v>0.20022339052901189</v>
      </c>
      <c r="F19" s="470">
        <v>7.8058284061827535E-2</v>
      </c>
      <c r="G19" s="472">
        <v>0.14085450346420322</v>
      </c>
      <c r="H19" s="123"/>
      <c r="J19" s="118"/>
    </row>
    <row r="20" spans="2:10" s="124" customFormat="1">
      <c r="B20" s="121">
        <v>7</v>
      </c>
      <c r="C20" s="467" t="s">
        <v>205</v>
      </c>
      <c r="D20" s="468">
        <v>32739</v>
      </c>
      <c r="E20" s="469">
        <v>0.19727590774769879</v>
      </c>
      <c r="F20" s="470">
        <v>9.7844880820056809E-2</v>
      </c>
      <c r="G20" s="472">
        <v>0.15232542991141218</v>
      </c>
      <c r="H20" s="123"/>
      <c r="J20" s="118"/>
    </row>
    <row r="21" spans="2:10">
      <c r="B21" s="121">
        <v>35</v>
      </c>
      <c r="C21" s="463" t="s">
        <v>67</v>
      </c>
      <c r="D21" s="464">
        <v>47124</v>
      </c>
      <c r="E21" s="465">
        <v>0.28902298163858686</v>
      </c>
      <c r="F21" s="466">
        <v>0.18321337099239732</v>
      </c>
      <c r="G21" s="473">
        <v>0.23655557730825413</v>
      </c>
      <c r="H21" s="114"/>
    </row>
    <row r="22" spans="2:10">
      <c r="B22" s="121">
        <v>38</v>
      </c>
      <c r="C22" s="463" t="s">
        <v>68</v>
      </c>
      <c r="D22" s="464">
        <v>49684</v>
      </c>
      <c r="E22" s="465">
        <v>0.329598444888554</v>
      </c>
      <c r="F22" s="466">
        <v>0.22586025179231187</v>
      </c>
      <c r="G22" s="473">
        <v>0.2792616574486263</v>
      </c>
      <c r="H22" s="114"/>
    </row>
    <row r="23" spans="2:10" s="124" customFormat="1">
      <c r="B23" s="121"/>
      <c r="C23" s="467" t="s">
        <v>66</v>
      </c>
      <c r="D23" s="468">
        <v>96808</v>
      </c>
      <c r="E23" s="469">
        <v>0.3083746100199482</v>
      </c>
      <c r="F23" s="470">
        <v>0.20310389905035597</v>
      </c>
      <c r="G23" s="472">
        <v>0.25670275587941271</v>
      </c>
      <c r="H23" s="123"/>
      <c r="J23" s="118"/>
    </row>
    <row r="24" spans="2:10" s="124" customFormat="1">
      <c r="B24" s="121">
        <v>39</v>
      </c>
      <c r="C24" s="467" t="s">
        <v>69</v>
      </c>
      <c r="D24" s="468">
        <v>23911</v>
      </c>
      <c r="E24" s="469">
        <v>0.21648951302143948</v>
      </c>
      <c r="F24" s="470">
        <v>9.9587425507383281E-2</v>
      </c>
      <c r="G24" s="472">
        <v>0.160130456329275</v>
      </c>
      <c r="H24" s="123"/>
      <c r="J24" s="118"/>
    </row>
    <row r="25" spans="2:10">
      <c r="B25" s="121">
        <v>5</v>
      </c>
      <c r="C25" s="463" t="s">
        <v>71</v>
      </c>
      <c r="D25" s="464">
        <v>12964</v>
      </c>
      <c r="E25" s="465">
        <v>0.40607012035583462</v>
      </c>
      <c r="F25" s="466">
        <v>0.24600548359648294</v>
      </c>
      <c r="G25" s="473">
        <v>0.32197496522948538</v>
      </c>
      <c r="H25" s="114"/>
    </row>
    <row r="26" spans="2:10">
      <c r="B26" s="121">
        <v>9</v>
      </c>
      <c r="C26" s="463" t="s">
        <v>72</v>
      </c>
      <c r="D26" s="464">
        <v>15765</v>
      </c>
      <c r="E26" s="465">
        <v>0.23409218720709837</v>
      </c>
      <c r="F26" s="466">
        <v>9.5812693170752361E-2</v>
      </c>
      <c r="G26" s="473">
        <v>0.16551354869867399</v>
      </c>
      <c r="H26" s="114"/>
    </row>
    <row r="27" spans="2:10">
      <c r="B27" s="121">
        <v>24</v>
      </c>
      <c r="C27" s="463" t="s">
        <v>73</v>
      </c>
      <c r="D27" s="464">
        <v>27081</v>
      </c>
      <c r="E27" s="465">
        <v>0.25809762931931363</v>
      </c>
      <c r="F27" s="466">
        <v>0.12311156304474143</v>
      </c>
      <c r="G27" s="473">
        <v>0.19216059150352305</v>
      </c>
      <c r="H27" s="114"/>
    </row>
    <row r="28" spans="2:10">
      <c r="B28" s="121">
        <v>34</v>
      </c>
      <c r="C28" s="463" t="s">
        <v>74</v>
      </c>
      <c r="D28" s="464">
        <v>9659</v>
      </c>
      <c r="E28" s="465">
        <v>0.29638865798466796</v>
      </c>
      <c r="F28" s="466">
        <v>0.14206811905492484</v>
      </c>
      <c r="G28" s="473">
        <v>0.21721726223941351</v>
      </c>
      <c r="H28" s="114"/>
    </row>
    <row r="29" spans="2:10">
      <c r="B29" s="121">
        <v>37</v>
      </c>
      <c r="C29" s="463" t="s">
        <v>75</v>
      </c>
      <c r="D29" s="464">
        <v>24420</v>
      </c>
      <c r="E29" s="465">
        <v>0.35665708812260538</v>
      </c>
      <c r="F29" s="466">
        <v>0.22757895742749296</v>
      </c>
      <c r="G29" s="473">
        <v>0.29204238321892417</v>
      </c>
      <c r="H29" s="114"/>
    </row>
    <row r="30" spans="2:10">
      <c r="B30" s="121">
        <v>40</v>
      </c>
      <c r="C30" s="463" t="s">
        <v>76</v>
      </c>
      <c r="D30" s="464">
        <v>8497</v>
      </c>
      <c r="E30" s="465">
        <v>0.32212211091835019</v>
      </c>
      <c r="F30" s="466">
        <v>0.15119421920679574</v>
      </c>
      <c r="G30" s="473">
        <v>0.23604089116062005</v>
      </c>
      <c r="H30" s="114"/>
    </row>
    <row r="31" spans="2:10">
      <c r="B31" s="121">
        <v>42</v>
      </c>
      <c r="C31" s="463" t="s">
        <v>77</v>
      </c>
      <c r="D31" s="464">
        <v>4678</v>
      </c>
      <c r="E31" s="465">
        <v>0.27602822233694718</v>
      </c>
      <c r="F31" s="466">
        <v>0.12867647058823528</v>
      </c>
      <c r="G31" s="473">
        <v>0.20298533368046515</v>
      </c>
      <c r="H31" s="114"/>
    </row>
    <row r="32" spans="2:10">
      <c r="B32" s="121">
        <v>47</v>
      </c>
      <c r="C32" s="463" t="s">
        <v>78</v>
      </c>
      <c r="D32" s="464">
        <v>23234</v>
      </c>
      <c r="E32" s="465">
        <v>0.26018379502070582</v>
      </c>
      <c r="F32" s="466">
        <v>0.11596724826375401</v>
      </c>
      <c r="G32" s="473">
        <v>0.1859106694192392</v>
      </c>
      <c r="H32" s="114"/>
    </row>
    <row r="33" spans="2:10">
      <c r="B33" s="121">
        <v>49</v>
      </c>
      <c r="C33" s="463" t="s">
        <v>79</v>
      </c>
      <c r="D33" s="464">
        <v>16916</v>
      </c>
      <c r="E33" s="465">
        <v>0.42328831323761235</v>
      </c>
      <c r="F33" s="466">
        <v>0.28731942215088285</v>
      </c>
      <c r="G33" s="473">
        <v>0.35412828671914254</v>
      </c>
      <c r="H33" s="114"/>
    </row>
    <row r="34" spans="2:10" s="124" customFormat="1">
      <c r="B34" s="121"/>
      <c r="C34" s="467" t="s">
        <v>70</v>
      </c>
      <c r="D34" s="468">
        <v>143214</v>
      </c>
      <c r="E34" s="469">
        <v>0.29597371259056854</v>
      </c>
      <c r="F34" s="470">
        <v>0.15503130115333191</v>
      </c>
      <c r="G34" s="472">
        <v>0.22506848044908717</v>
      </c>
      <c r="H34" s="123"/>
      <c r="J34" s="118"/>
    </row>
    <row r="35" spans="2:10">
      <c r="B35" s="121">
        <v>2</v>
      </c>
      <c r="C35" s="463" t="s">
        <v>81</v>
      </c>
      <c r="D35" s="464">
        <v>25434</v>
      </c>
      <c r="E35" s="465">
        <v>0.41204311665572335</v>
      </c>
      <c r="F35" s="466">
        <v>0.25642800632911394</v>
      </c>
      <c r="G35" s="473">
        <v>0.33030739860521291</v>
      </c>
      <c r="H35" s="114"/>
    </row>
    <row r="36" spans="2:10">
      <c r="B36" s="121">
        <v>13</v>
      </c>
      <c r="C36" s="463" t="s">
        <v>82</v>
      </c>
      <c r="D36" s="464">
        <v>35335</v>
      </c>
      <c r="E36" s="465">
        <v>0.43180972078593588</v>
      </c>
      <c r="F36" s="466">
        <v>0.2506284347208016</v>
      </c>
      <c r="G36" s="473">
        <v>0.33324531042222705</v>
      </c>
      <c r="H36" s="114"/>
    </row>
    <row r="37" spans="2:10">
      <c r="B37" s="121">
        <v>16</v>
      </c>
      <c r="C37" s="463" t="s">
        <v>83</v>
      </c>
      <c r="D37" s="464">
        <v>17217</v>
      </c>
      <c r="E37" s="465">
        <v>0.45004681647940076</v>
      </c>
      <c r="F37" s="466">
        <v>0.30800388852883992</v>
      </c>
      <c r="G37" s="473">
        <v>0.37389246004169563</v>
      </c>
      <c r="H37" s="114"/>
    </row>
    <row r="38" spans="2:10">
      <c r="B38" s="121">
        <v>19</v>
      </c>
      <c r="C38" s="463" t="s">
        <v>84</v>
      </c>
      <c r="D38" s="464">
        <v>8506</v>
      </c>
      <c r="E38" s="465">
        <v>0.26249833355552593</v>
      </c>
      <c r="F38" s="466">
        <v>0.10476459206707514</v>
      </c>
      <c r="G38" s="473">
        <v>0.17978905539937859</v>
      </c>
      <c r="H38" s="114"/>
    </row>
    <row r="39" spans="2:10">
      <c r="B39" s="121">
        <v>45</v>
      </c>
      <c r="C39" s="463" t="s">
        <v>85</v>
      </c>
      <c r="D39" s="464">
        <v>37836</v>
      </c>
      <c r="E39" s="465">
        <v>0.39693609818027931</v>
      </c>
      <c r="F39" s="466">
        <v>0.20547280023993489</v>
      </c>
      <c r="G39" s="473">
        <v>0.29308875702976128</v>
      </c>
      <c r="H39" s="114"/>
    </row>
    <row r="40" spans="2:10" s="126" customFormat="1">
      <c r="B40" s="121"/>
      <c r="C40" s="467" t="s">
        <v>80</v>
      </c>
      <c r="D40" s="468">
        <v>124328</v>
      </c>
      <c r="E40" s="469">
        <v>0.39878620102214651</v>
      </c>
      <c r="F40" s="470">
        <v>0.22706137489317516</v>
      </c>
      <c r="G40" s="472">
        <v>0.3066140221511417</v>
      </c>
      <c r="H40" s="125"/>
      <c r="J40" s="118"/>
    </row>
    <row r="41" spans="2:10">
      <c r="B41" s="121">
        <v>8</v>
      </c>
      <c r="C41" s="463" t="s">
        <v>87</v>
      </c>
      <c r="D41" s="464">
        <v>172964</v>
      </c>
      <c r="E41" s="465">
        <v>0.17210570716682036</v>
      </c>
      <c r="F41" s="466">
        <v>7.0269655173585105E-2</v>
      </c>
      <c r="G41" s="473">
        <v>0.12780320416858165</v>
      </c>
      <c r="H41" s="114"/>
    </row>
    <row r="42" spans="2:10">
      <c r="B42" s="121">
        <v>17</v>
      </c>
      <c r="C42" s="463" t="s">
        <v>209</v>
      </c>
      <c r="D42" s="464">
        <v>24543</v>
      </c>
      <c r="E42" s="465">
        <v>0.18559905898168375</v>
      </c>
      <c r="F42" s="466">
        <v>8.9613167436158284E-2</v>
      </c>
      <c r="G42" s="473">
        <v>0.14278317528652046</v>
      </c>
      <c r="H42" s="114"/>
    </row>
    <row r="43" spans="2:10">
      <c r="B43" s="121">
        <v>25</v>
      </c>
      <c r="C43" s="463" t="s">
        <v>206</v>
      </c>
      <c r="D43" s="464">
        <v>19335</v>
      </c>
      <c r="E43" s="465">
        <v>0.24510739013706373</v>
      </c>
      <c r="F43" s="466">
        <v>0.1136775456647158</v>
      </c>
      <c r="G43" s="473">
        <v>0.18479580231102274</v>
      </c>
      <c r="H43" s="114"/>
    </row>
    <row r="44" spans="2:10">
      <c r="B44" s="121">
        <v>43</v>
      </c>
      <c r="C44" s="463" t="s">
        <v>88</v>
      </c>
      <c r="D44" s="464">
        <v>30904</v>
      </c>
      <c r="E44" s="465">
        <v>0.22511235328132451</v>
      </c>
      <c r="F44" s="466">
        <v>0.10015286126403623</v>
      </c>
      <c r="G44" s="473">
        <v>0.16652566803713742</v>
      </c>
      <c r="H44" s="114"/>
    </row>
    <row r="45" spans="2:10" s="126" customFormat="1">
      <c r="B45" s="121"/>
      <c r="C45" s="467" t="s">
        <v>86</v>
      </c>
      <c r="D45" s="468">
        <v>247746</v>
      </c>
      <c r="E45" s="469">
        <v>0.18259160369271998</v>
      </c>
      <c r="F45" s="470">
        <v>7.7974173092995105E-2</v>
      </c>
      <c r="G45" s="472">
        <v>0.13646443715153497</v>
      </c>
      <c r="H45" s="125"/>
      <c r="J45" s="118"/>
    </row>
    <row r="46" spans="2:10">
      <c r="B46" s="121">
        <v>3</v>
      </c>
      <c r="C46" s="463" t="s">
        <v>201</v>
      </c>
      <c r="D46" s="464">
        <v>89750</v>
      </c>
      <c r="E46" s="465">
        <v>0.31306837409422722</v>
      </c>
      <c r="F46" s="466">
        <v>0.18961164171010214</v>
      </c>
      <c r="G46" s="473">
        <v>0.25488325069152168</v>
      </c>
      <c r="H46" s="114"/>
    </row>
    <row r="47" spans="2:10">
      <c r="B47" s="121">
        <v>12</v>
      </c>
      <c r="C47" s="463" t="s">
        <v>208</v>
      </c>
      <c r="D47" s="464">
        <v>29543</v>
      </c>
      <c r="E47" s="465">
        <v>0.27637845274632239</v>
      </c>
      <c r="F47" s="466">
        <v>0.12915602932174797</v>
      </c>
      <c r="G47" s="473">
        <v>0.20721169357666896</v>
      </c>
      <c r="H47" s="114"/>
    </row>
    <row r="48" spans="2:10">
      <c r="B48" s="121">
        <v>46</v>
      </c>
      <c r="C48" s="463" t="s">
        <v>90</v>
      </c>
      <c r="D48" s="464">
        <v>125219</v>
      </c>
      <c r="E48" s="465">
        <v>0.28663149382410102</v>
      </c>
      <c r="F48" s="466">
        <v>0.13742937749066347</v>
      </c>
      <c r="G48" s="473">
        <v>0.21656917920282812</v>
      </c>
      <c r="H48" s="114"/>
    </row>
    <row r="49" spans="2:10" s="126" customFormat="1">
      <c r="B49" s="121"/>
      <c r="C49" s="467" t="s">
        <v>89</v>
      </c>
      <c r="D49" s="468">
        <v>244512</v>
      </c>
      <c r="E49" s="469">
        <v>0.29392630643785128</v>
      </c>
      <c r="F49" s="470">
        <v>0.15349786896620082</v>
      </c>
      <c r="G49" s="472">
        <v>0.22790034393087827</v>
      </c>
      <c r="H49" s="125"/>
      <c r="J49" s="118"/>
    </row>
    <row r="50" spans="2:10">
      <c r="B50" s="121">
        <v>6</v>
      </c>
      <c r="C50" s="463" t="s">
        <v>92</v>
      </c>
      <c r="D50" s="464">
        <v>57112</v>
      </c>
      <c r="E50" s="465">
        <v>0.45722354985878777</v>
      </c>
      <c r="F50" s="466">
        <v>0.33417499607514783</v>
      </c>
      <c r="G50" s="473">
        <v>0.39257360067637698</v>
      </c>
      <c r="H50" s="114"/>
    </row>
    <row r="51" spans="2:10">
      <c r="B51" s="121">
        <v>10</v>
      </c>
      <c r="C51" s="463" t="s">
        <v>93</v>
      </c>
      <c r="D51" s="464">
        <v>34768</v>
      </c>
      <c r="E51" s="465">
        <v>0.40900798399278104</v>
      </c>
      <c r="F51" s="466">
        <v>0.27701922694160264</v>
      </c>
      <c r="G51" s="473">
        <v>0.34349282249380059</v>
      </c>
      <c r="H51" s="114"/>
    </row>
    <row r="52" spans="2:10" s="126" customFormat="1">
      <c r="B52" s="121"/>
      <c r="C52" s="467" t="s">
        <v>91</v>
      </c>
      <c r="D52" s="468">
        <v>91880</v>
      </c>
      <c r="E52" s="469">
        <v>0.43674493009614906</v>
      </c>
      <c r="F52" s="470">
        <v>0.31150633890651891</v>
      </c>
      <c r="G52" s="472">
        <v>0.37243615727604379</v>
      </c>
      <c r="H52" s="125"/>
      <c r="J52" s="118"/>
    </row>
    <row r="53" spans="2:10">
      <c r="B53" s="121">
        <v>15</v>
      </c>
      <c r="C53" s="463" t="s">
        <v>200</v>
      </c>
      <c r="D53" s="464">
        <v>75341</v>
      </c>
      <c r="E53" s="465">
        <v>0.316</v>
      </c>
      <c r="F53" s="466">
        <v>0.1542</v>
      </c>
      <c r="G53" s="473">
        <v>0.24179999999999999</v>
      </c>
      <c r="H53" s="114"/>
    </row>
    <row r="54" spans="2:10">
      <c r="B54" s="121">
        <v>27</v>
      </c>
      <c r="C54" s="463" t="s">
        <v>95</v>
      </c>
      <c r="D54" s="464">
        <v>31816</v>
      </c>
      <c r="E54" s="465">
        <v>0.32546352729838968</v>
      </c>
      <c r="F54" s="466">
        <v>0.22806705060460331</v>
      </c>
      <c r="G54" s="473">
        <v>0.28186433020012935</v>
      </c>
      <c r="H54" s="114"/>
    </row>
    <row r="55" spans="2:10">
      <c r="B55" s="121">
        <v>32</v>
      </c>
      <c r="C55" s="463" t="s">
        <v>207</v>
      </c>
      <c r="D55" s="464">
        <v>33117</v>
      </c>
      <c r="E55" s="465">
        <v>0.36649328131772863</v>
      </c>
      <c r="F55" s="466">
        <v>0.22515217083577682</v>
      </c>
      <c r="G55" s="473">
        <v>0.30262352306890972</v>
      </c>
      <c r="H55" s="114"/>
    </row>
    <row r="56" spans="2:10">
      <c r="B56" s="121">
        <v>36</v>
      </c>
      <c r="C56" s="463" t="s">
        <v>96</v>
      </c>
      <c r="D56" s="464">
        <v>58670</v>
      </c>
      <c r="E56" s="465">
        <v>0.30648047642796372</v>
      </c>
      <c r="F56" s="466">
        <v>0.14299387604712818</v>
      </c>
      <c r="G56" s="473">
        <v>0.23061291070677531</v>
      </c>
      <c r="H56" s="114"/>
    </row>
    <row r="57" spans="2:10" s="126" customFormat="1">
      <c r="B57" s="121"/>
      <c r="C57" s="467" t="s">
        <v>94</v>
      </c>
      <c r="D57" s="468">
        <v>198944</v>
      </c>
      <c r="E57" s="469">
        <v>0.32143249889446013</v>
      </c>
      <c r="F57" s="470">
        <v>0.17060957326822943</v>
      </c>
      <c r="G57" s="472">
        <v>0.25238565234048921</v>
      </c>
      <c r="H57" s="125"/>
      <c r="I57" s="413"/>
      <c r="J57" s="118"/>
    </row>
    <row r="58" spans="2:10" s="126" customFormat="1">
      <c r="B58" s="121">
        <v>28</v>
      </c>
      <c r="C58" s="467" t="s">
        <v>97</v>
      </c>
      <c r="D58" s="468">
        <v>177783</v>
      </c>
      <c r="E58" s="469">
        <v>0.19148018310597961</v>
      </c>
      <c r="F58" s="470">
        <v>7.4763112780148008E-2</v>
      </c>
      <c r="G58" s="472">
        <v>0.13796151297257112</v>
      </c>
      <c r="H58" s="125"/>
      <c r="J58" s="118"/>
    </row>
    <row r="59" spans="2:10" s="126" customFormat="1">
      <c r="B59" s="121">
        <v>30</v>
      </c>
      <c r="C59" s="467" t="s">
        <v>98</v>
      </c>
      <c r="D59" s="468">
        <v>70399</v>
      </c>
      <c r="E59" s="469">
        <v>0.33505870834443191</v>
      </c>
      <c r="F59" s="470">
        <v>0.18165966130604289</v>
      </c>
      <c r="G59" s="472">
        <v>0.2605102965937055</v>
      </c>
      <c r="H59" s="125"/>
      <c r="J59" s="118"/>
    </row>
    <row r="60" spans="2:10" s="126" customFormat="1">
      <c r="B60" s="121">
        <v>31</v>
      </c>
      <c r="C60" s="467" t="s">
        <v>99</v>
      </c>
      <c r="D60" s="468">
        <v>20474</v>
      </c>
      <c r="E60" s="469">
        <v>0.20230841955985082</v>
      </c>
      <c r="F60" s="470">
        <v>7.0033586266948625E-2</v>
      </c>
      <c r="G60" s="472">
        <v>0.13786555515901608</v>
      </c>
      <c r="H60" s="125"/>
      <c r="J60" s="118"/>
    </row>
    <row r="61" spans="2:10">
      <c r="B61" s="121">
        <v>1</v>
      </c>
      <c r="C61" s="463" t="s">
        <v>202</v>
      </c>
      <c r="D61" s="464">
        <v>8016</v>
      </c>
      <c r="E61" s="465">
        <v>0.1408094822437635</v>
      </c>
      <c r="F61" s="466">
        <v>4.5782255128049523E-2</v>
      </c>
      <c r="G61" s="473">
        <v>9.4607513366143828E-2</v>
      </c>
      <c r="H61" s="114"/>
    </row>
    <row r="62" spans="2:10">
      <c r="B62" s="121">
        <v>20</v>
      </c>
      <c r="C62" s="463" t="s">
        <v>204</v>
      </c>
      <c r="D62" s="464">
        <v>17685</v>
      </c>
      <c r="E62" s="465">
        <v>0.13127267230955261</v>
      </c>
      <c r="F62" s="466">
        <v>4.1266418349343269E-2</v>
      </c>
      <c r="G62" s="473">
        <v>8.9465483573965221E-2</v>
      </c>
      <c r="H62" s="114"/>
    </row>
    <row r="63" spans="2:10">
      <c r="B63" s="121">
        <v>48</v>
      </c>
      <c r="C63" s="463" t="s">
        <v>203</v>
      </c>
      <c r="D63" s="464">
        <v>32858</v>
      </c>
      <c r="E63" s="465">
        <v>0.15633146180068178</v>
      </c>
      <c r="F63" s="466">
        <v>5.4157878879180478E-2</v>
      </c>
      <c r="G63" s="473">
        <v>0.10751224555904208</v>
      </c>
      <c r="H63" s="114"/>
    </row>
    <row r="64" spans="2:10" s="126" customFormat="1">
      <c r="B64" s="121">
        <v>16</v>
      </c>
      <c r="C64" s="467" t="s">
        <v>155</v>
      </c>
      <c r="D64" s="468">
        <v>58559</v>
      </c>
      <c r="E64" s="469">
        <v>0.14555917326376977</v>
      </c>
      <c r="F64" s="470">
        <v>4.8679622575246641E-2</v>
      </c>
      <c r="G64" s="472">
        <v>9.9586071316817001E-2</v>
      </c>
      <c r="H64" s="125"/>
      <c r="J64" s="118"/>
    </row>
    <row r="65" spans="2:10" s="126" customFormat="1">
      <c r="B65" s="121">
        <v>26</v>
      </c>
      <c r="C65" s="467" t="s">
        <v>151</v>
      </c>
      <c r="D65" s="468">
        <v>14214</v>
      </c>
      <c r="E65" s="469">
        <v>0.25708502024291496</v>
      </c>
      <c r="F65" s="470">
        <v>0.11465562169130757</v>
      </c>
      <c r="G65" s="472">
        <v>0.1883048063165704</v>
      </c>
      <c r="H65" s="125"/>
      <c r="J65" s="118"/>
    </row>
    <row r="66" spans="2:10">
      <c r="B66" s="121">
        <v>51</v>
      </c>
      <c r="C66" s="463" t="s">
        <v>102</v>
      </c>
      <c r="D66" s="464">
        <v>2031</v>
      </c>
      <c r="E66" s="465">
        <v>0.26600284495021337</v>
      </c>
      <c r="F66" s="466">
        <v>0.15819456617002628</v>
      </c>
      <c r="G66" s="473">
        <v>0.21412756984712705</v>
      </c>
      <c r="H66" s="114"/>
    </row>
    <row r="67" spans="2:10">
      <c r="B67" s="121">
        <v>52</v>
      </c>
      <c r="C67" s="463" t="s">
        <v>103</v>
      </c>
      <c r="D67" s="464">
        <v>2356</v>
      </c>
      <c r="E67" s="465">
        <v>0.3025806451612903</v>
      </c>
      <c r="F67" s="466">
        <v>0.21009519592649989</v>
      </c>
      <c r="G67" s="473">
        <v>0.25700883604232572</v>
      </c>
      <c r="H67" s="114"/>
    </row>
    <row r="68" spans="2:10" ht="18.600000000000001" customHeight="1">
      <c r="B68" s="268"/>
      <c r="C68" s="474" t="s">
        <v>45</v>
      </c>
      <c r="D68" s="475">
        <f>'Pensiones - mínimos'!$C$14</f>
        <v>2124000</v>
      </c>
      <c r="E68" s="469">
        <f>'Pensiones - mínimos'!E14</f>
        <v>0.26127177891026626</v>
      </c>
      <c r="F68" s="470">
        <f>'Pensiones - mínimos'!F14</f>
        <v>0.13897938325590498</v>
      </c>
      <c r="G68" s="269">
        <f>'Pensiones - mínimos'!G14</f>
        <v>0.2035485683750691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L91" sqref="L91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4" t="s">
        <v>181</v>
      </c>
      <c r="C2" s="574"/>
      <c r="D2" s="574"/>
      <c r="E2" s="574"/>
      <c r="F2" s="574"/>
      <c r="G2" s="574"/>
      <c r="H2" s="574"/>
      <c r="I2" s="574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7" t="s">
        <v>241</v>
      </c>
      <c r="C5" s="588"/>
      <c r="D5" s="588"/>
      <c r="E5" s="588"/>
      <c r="F5" s="588"/>
      <c r="G5" s="588"/>
      <c r="H5" s="588"/>
      <c r="I5" s="589"/>
    </row>
    <row r="6" spans="1:226" ht="2.4500000000000002" customHeight="1">
      <c r="A6" s="217"/>
      <c r="B6" s="590"/>
      <c r="C6" s="591"/>
      <c r="D6" s="591"/>
      <c r="E6" s="591"/>
      <c r="F6" s="591"/>
      <c r="G6" s="591"/>
      <c r="H6" s="591"/>
      <c r="I6" s="592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233695</v>
      </c>
      <c r="E9" s="96">
        <v>81.888350169809641</v>
      </c>
      <c r="F9" s="96">
        <v>42892</v>
      </c>
      <c r="G9" s="96">
        <v>109064</v>
      </c>
      <c r="H9" s="96">
        <v>52773</v>
      </c>
      <c r="I9" s="96">
        <v>28965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16548</v>
      </c>
      <c r="E10" s="99">
        <v>82.192214769156379</v>
      </c>
      <c r="F10" s="99">
        <v>3031</v>
      </c>
      <c r="G10" s="99">
        <v>7393</v>
      </c>
      <c r="H10" s="99">
        <v>3942</v>
      </c>
      <c r="I10" s="99">
        <v>2181</v>
      </c>
    </row>
    <row r="11" spans="1:226" s="101" customFormat="1" ht="18" customHeight="1">
      <c r="B11" s="94">
        <v>11</v>
      </c>
      <c r="C11" s="98" t="s">
        <v>54</v>
      </c>
      <c r="D11" s="99">
        <v>28404</v>
      </c>
      <c r="E11" s="99">
        <v>82.177849598648095</v>
      </c>
      <c r="F11" s="99">
        <v>5913</v>
      </c>
      <c r="G11" s="99">
        <v>12162</v>
      </c>
      <c r="H11" s="99">
        <v>6158</v>
      </c>
      <c r="I11" s="99">
        <v>4171</v>
      </c>
    </row>
    <row r="12" spans="1:226" s="101" customFormat="1" ht="18" customHeight="1">
      <c r="B12" s="94">
        <v>14</v>
      </c>
      <c r="C12" s="98" t="s">
        <v>55</v>
      </c>
      <c r="D12" s="99">
        <v>29135</v>
      </c>
      <c r="E12" s="99">
        <v>82.50171717865112</v>
      </c>
      <c r="F12" s="99">
        <v>4420</v>
      </c>
      <c r="G12" s="99">
        <v>14709</v>
      </c>
      <c r="H12" s="99">
        <v>6678</v>
      </c>
      <c r="I12" s="99">
        <v>3328</v>
      </c>
    </row>
    <row r="13" spans="1:226" s="101" customFormat="1" ht="18" customHeight="1">
      <c r="B13" s="94">
        <v>18</v>
      </c>
      <c r="C13" s="98" t="s">
        <v>56</v>
      </c>
      <c r="D13" s="99">
        <v>28032</v>
      </c>
      <c r="E13" s="99">
        <v>82.214653253424643</v>
      </c>
      <c r="F13" s="99">
        <v>5036</v>
      </c>
      <c r="G13" s="99">
        <v>12899</v>
      </c>
      <c r="H13" s="99">
        <v>6494</v>
      </c>
      <c r="I13" s="99">
        <v>3603</v>
      </c>
    </row>
    <row r="14" spans="1:226" s="101" customFormat="1" ht="18" customHeight="1">
      <c r="B14" s="94">
        <v>21</v>
      </c>
      <c r="C14" s="98" t="s">
        <v>57</v>
      </c>
      <c r="D14" s="99">
        <v>15480</v>
      </c>
      <c r="E14" s="99">
        <v>81.213032299741613</v>
      </c>
      <c r="F14" s="99">
        <v>2832</v>
      </c>
      <c r="G14" s="99">
        <v>7383</v>
      </c>
      <c r="H14" s="99">
        <v>3477</v>
      </c>
      <c r="I14" s="99">
        <v>1788</v>
      </c>
    </row>
    <row r="15" spans="1:226" s="101" customFormat="1" ht="18" customHeight="1">
      <c r="B15" s="94">
        <v>23</v>
      </c>
      <c r="C15" s="98" t="s">
        <v>58</v>
      </c>
      <c r="D15" s="99">
        <v>22167</v>
      </c>
      <c r="E15" s="99">
        <v>83.778804980376222</v>
      </c>
      <c r="F15" s="99">
        <v>3498</v>
      </c>
      <c r="G15" s="99">
        <v>10503</v>
      </c>
      <c r="H15" s="99">
        <v>5303</v>
      </c>
      <c r="I15" s="99">
        <v>2863</v>
      </c>
    </row>
    <row r="16" spans="1:226" s="101" customFormat="1" ht="18" customHeight="1">
      <c r="B16" s="94">
        <v>29</v>
      </c>
      <c r="C16" s="98" t="s">
        <v>59</v>
      </c>
      <c r="D16" s="99">
        <v>40061</v>
      </c>
      <c r="E16" s="99">
        <v>79.645217293627212</v>
      </c>
      <c r="F16" s="99">
        <v>7944</v>
      </c>
      <c r="G16" s="99">
        <v>18837</v>
      </c>
      <c r="H16" s="99">
        <v>8794</v>
      </c>
      <c r="I16" s="99">
        <v>4486</v>
      </c>
    </row>
    <row r="17" spans="1:428" s="101" customFormat="1" ht="18" customHeight="1">
      <c r="B17" s="94">
        <v>41</v>
      </c>
      <c r="C17" s="98" t="s">
        <v>60</v>
      </c>
      <c r="D17" s="99">
        <v>53868</v>
      </c>
      <c r="E17" s="99">
        <v>81.383311984851858</v>
      </c>
      <c r="F17" s="99">
        <v>10218</v>
      </c>
      <c r="G17" s="99">
        <v>25178</v>
      </c>
      <c r="H17" s="99">
        <v>11927</v>
      </c>
      <c r="I17" s="99">
        <v>6545</v>
      </c>
    </row>
    <row r="18" spans="1:428" s="102" customFormat="1" ht="18" customHeight="1">
      <c r="A18" s="8"/>
      <c r="B18" s="94"/>
      <c r="C18" s="95" t="s">
        <v>61</v>
      </c>
      <c r="D18" s="96">
        <v>39198</v>
      </c>
      <c r="E18" s="96">
        <v>71.855811237584376</v>
      </c>
      <c r="F18" s="96">
        <v>10470</v>
      </c>
      <c r="G18" s="96">
        <v>20744</v>
      </c>
      <c r="H18" s="96">
        <v>5694</v>
      </c>
      <c r="I18" s="96">
        <v>2290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7137</v>
      </c>
      <c r="E19" s="99">
        <v>71.03101863528093</v>
      </c>
      <c r="F19" s="99">
        <v>1859</v>
      </c>
      <c r="G19" s="99">
        <v>3820</v>
      </c>
      <c r="H19" s="99">
        <v>1067</v>
      </c>
      <c r="I19" s="99">
        <v>391</v>
      </c>
    </row>
    <row r="20" spans="1:428" s="101" customFormat="1" ht="18" customHeight="1">
      <c r="B20" s="94">
        <v>40</v>
      </c>
      <c r="C20" s="98" t="s">
        <v>63</v>
      </c>
      <c r="D20" s="99">
        <v>4526</v>
      </c>
      <c r="E20" s="99">
        <v>74.088177198409184</v>
      </c>
      <c r="F20" s="99">
        <v>963</v>
      </c>
      <c r="G20" s="99">
        <v>2544</v>
      </c>
      <c r="H20" s="99">
        <v>731</v>
      </c>
      <c r="I20" s="99">
        <v>288</v>
      </c>
    </row>
    <row r="21" spans="1:428" s="101" customFormat="1" ht="18" customHeight="1">
      <c r="B21" s="94">
        <v>50</v>
      </c>
      <c r="C21" s="101" t="s">
        <v>64</v>
      </c>
      <c r="D21" s="103">
        <v>27535</v>
      </c>
      <c r="E21" s="103">
        <v>70.448237879063015</v>
      </c>
      <c r="F21" s="103">
        <v>7648</v>
      </c>
      <c r="G21" s="103">
        <v>14380</v>
      </c>
      <c r="H21" s="103">
        <v>3896</v>
      </c>
      <c r="I21" s="103">
        <v>1611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33477</v>
      </c>
      <c r="E22" s="96">
        <v>66.677032589539095</v>
      </c>
      <c r="F22" s="96">
        <v>12463</v>
      </c>
      <c r="G22" s="96">
        <v>14776</v>
      </c>
      <c r="H22" s="96">
        <v>4326</v>
      </c>
      <c r="I22" s="96">
        <v>1912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25076</v>
      </c>
      <c r="E23" s="96">
        <v>73.906832828202255</v>
      </c>
      <c r="F23" s="96">
        <v>6295</v>
      </c>
      <c r="G23" s="96">
        <v>12431</v>
      </c>
      <c r="H23" s="96">
        <v>4439</v>
      </c>
      <c r="I23" s="96">
        <v>1911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48532</v>
      </c>
      <c r="E24" s="96">
        <v>77.599542013006541</v>
      </c>
      <c r="F24" s="96">
        <v>12582</v>
      </c>
      <c r="G24" s="96">
        <v>20580</v>
      </c>
      <c r="H24" s="96">
        <v>9373</v>
      </c>
      <c r="I24" s="96">
        <v>5997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24702</v>
      </c>
      <c r="E25" s="99">
        <v>78.412222087280384</v>
      </c>
      <c r="F25" s="99">
        <v>6520</v>
      </c>
      <c r="G25" s="99">
        <v>10110</v>
      </c>
      <c r="H25" s="99">
        <v>4772</v>
      </c>
      <c r="I25" s="99">
        <v>3300</v>
      </c>
    </row>
    <row r="26" spans="1:428" s="101" customFormat="1" ht="18" customHeight="1">
      <c r="B26" s="94">
        <v>38</v>
      </c>
      <c r="C26" s="98" t="s">
        <v>68</v>
      </c>
      <c r="D26" s="99">
        <v>23830</v>
      </c>
      <c r="E26" s="99">
        <v>76.786861938732699</v>
      </c>
      <c r="F26" s="99">
        <v>6062</v>
      </c>
      <c r="G26" s="99">
        <v>10470</v>
      </c>
      <c r="H26" s="99">
        <v>4601</v>
      </c>
      <c r="I26" s="99">
        <v>2697</v>
      </c>
    </row>
    <row r="27" spans="1:428" s="101" customFormat="1" ht="18" customHeight="1">
      <c r="B27" s="94">
        <v>39</v>
      </c>
      <c r="C27" s="95" t="s">
        <v>69</v>
      </c>
      <c r="D27" s="96">
        <v>18298</v>
      </c>
      <c r="E27" s="96">
        <v>72.151980544321773</v>
      </c>
      <c r="F27" s="96">
        <v>5322</v>
      </c>
      <c r="G27" s="96">
        <v>8642</v>
      </c>
      <c r="H27" s="96">
        <v>2892</v>
      </c>
      <c r="I27" s="96">
        <v>1442</v>
      </c>
    </row>
    <row r="28" spans="1:428" s="97" customFormat="1" ht="18" customHeight="1">
      <c r="A28" s="8"/>
      <c r="B28" s="94"/>
      <c r="C28" s="95" t="s">
        <v>70</v>
      </c>
      <c r="D28" s="96">
        <v>78759</v>
      </c>
      <c r="E28" s="96">
        <v>75.676227590519261</v>
      </c>
      <c r="F28" s="96">
        <v>19628</v>
      </c>
      <c r="G28" s="96">
        <v>38802</v>
      </c>
      <c r="H28" s="96">
        <v>13165</v>
      </c>
      <c r="I28" s="96">
        <v>7164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5293</v>
      </c>
      <c r="E29" s="99">
        <v>78.094232004534277</v>
      </c>
      <c r="F29" s="99">
        <v>1101</v>
      </c>
      <c r="G29" s="99">
        <v>2616</v>
      </c>
      <c r="H29" s="99">
        <v>1023</v>
      </c>
      <c r="I29" s="99">
        <v>553</v>
      </c>
    </row>
    <row r="30" spans="1:428" s="101" customFormat="1" ht="18" customHeight="1">
      <c r="B30" s="94">
        <v>9</v>
      </c>
      <c r="C30" s="98" t="s">
        <v>72</v>
      </c>
      <c r="D30" s="99">
        <v>11715</v>
      </c>
      <c r="E30" s="99">
        <v>75.536331199317118</v>
      </c>
      <c r="F30" s="99">
        <v>2704</v>
      </c>
      <c r="G30" s="99">
        <v>5968</v>
      </c>
      <c r="H30" s="99">
        <v>1960</v>
      </c>
      <c r="I30" s="99">
        <v>1083</v>
      </c>
    </row>
    <row r="31" spans="1:428" s="101" customFormat="1" ht="18" customHeight="1">
      <c r="B31" s="94">
        <v>24</v>
      </c>
      <c r="C31" s="98" t="s">
        <v>73</v>
      </c>
      <c r="D31" s="99">
        <v>15393</v>
      </c>
      <c r="E31" s="99">
        <v>72.03344247385175</v>
      </c>
      <c r="F31" s="99">
        <v>4480</v>
      </c>
      <c r="G31" s="99">
        <v>7255</v>
      </c>
      <c r="H31" s="99">
        <v>2393</v>
      </c>
      <c r="I31" s="99">
        <v>1265</v>
      </c>
    </row>
    <row r="32" spans="1:428" s="101" customFormat="1" ht="18" customHeight="1">
      <c r="B32" s="94">
        <v>34</v>
      </c>
      <c r="C32" s="101" t="s">
        <v>74</v>
      </c>
      <c r="D32" s="103">
        <v>5809</v>
      </c>
      <c r="E32" s="103">
        <v>75.217810294370778</v>
      </c>
      <c r="F32" s="103">
        <v>1449</v>
      </c>
      <c r="G32" s="103">
        <v>2854</v>
      </c>
      <c r="H32" s="103">
        <v>958</v>
      </c>
      <c r="I32" s="103">
        <v>548</v>
      </c>
    </row>
    <row r="33" spans="1:226" s="101" customFormat="1" ht="18" customHeight="1">
      <c r="B33" s="94">
        <v>37</v>
      </c>
      <c r="C33" s="101" t="s">
        <v>75</v>
      </c>
      <c r="D33" s="103">
        <v>10889</v>
      </c>
      <c r="E33" s="103">
        <v>74.696437689411297</v>
      </c>
      <c r="F33" s="103">
        <v>2731</v>
      </c>
      <c r="G33" s="103">
        <v>5379</v>
      </c>
      <c r="H33" s="103">
        <v>1756</v>
      </c>
      <c r="I33" s="103">
        <v>1023</v>
      </c>
    </row>
    <row r="34" spans="1:226" s="101" customFormat="1" ht="18" customHeight="1">
      <c r="B34" s="94">
        <v>40</v>
      </c>
      <c r="C34" s="98" t="s">
        <v>76</v>
      </c>
      <c r="D34" s="99">
        <v>4762</v>
      </c>
      <c r="E34" s="99">
        <v>79.057387652246931</v>
      </c>
      <c r="F34" s="99">
        <v>870</v>
      </c>
      <c r="G34" s="99">
        <v>2421</v>
      </c>
      <c r="H34" s="99">
        <v>979</v>
      </c>
      <c r="I34" s="99">
        <v>492</v>
      </c>
    </row>
    <row r="35" spans="1:226" s="101" customFormat="1" ht="18" customHeight="1">
      <c r="B35" s="94">
        <v>42</v>
      </c>
      <c r="C35" s="98" t="s">
        <v>77</v>
      </c>
      <c r="D35" s="99">
        <v>2953</v>
      </c>
      <c r="E35" s="99">
        <v>77.547548256010856</v>
      </c>
      <c r="F35" s="99">
        <v>568</v>
      </c>
      <c r="G35" s="99">
        <v>1595</v>
      </c>
      <c r="H35" s="99">
        <v>507</v>
      </c>
      <c r="I35" s="99">
        <v>283</v>
      </c>
    </row>
    <row r="36" spans="1:226" s="101" customFormat="1" ht="18" customHeight="1">
      <c r="B36" s="94">
        <v>47</v>
      </c>
      <c r="C36" s="98" t="s">
        <v>78</v>
      </c>
      <c r="D36" s="99">
        <v>15841</v>
      </c>
      <c r="E36" s="99">
        <v>73.475422637459758</v>
      </c>
      <c r="F36" s="99">
        <v>4203</v>
      </c>
      <c r="G36" s="99">
        <v>7825</v>
      </c>
      <c r="H36" s="99">
        <v>2492</v>
      </c>
      <c r="I36" s="99">
        <v>1321</v>
      </c>
    </row>
    <row r="37" spans="1:226" s="101" customFormat="1" ht="18" customHeight="1">
      <c r="B37" s="94">
        <v>49</v>
      </c>
      <c r="C37" s="98" t="s">
        <v>79</v>
      </c>
      <c r="D37" s="99">
        <v>6104</v>
      </c>
      <c r="E37" s="99">
        <v>75.427436107470527</v>
      </c>
      <c r="F37" s="99">
        <v>1522</v>
      </c>
      <c r="G37" s="99">
        <v>2889</v>
      </c>
      <c r="H37" s="99">
        <v>1097</v>
      </c>
      <c r="I37" s="99">
        <v>596</v>
      </c>
    </row>
    <row r="38" spans="1:226" s="97" customFormat="1" ht="18" customHeight="1">
      <c r="A38" s="8"/>
      <c r="B38" s="94"/>
      <c r="C38" s="95" t="s">
        <v>80</v>
      </c>
      <c r="D38" s="96">
        <v>55371</v>
      </c>
      <c r="E38" s="96">
        <v>79.446135531461209</v>
      </c>
      <c r="F38" s="96">
        <v>10485</v>
      </c>
      <c r="G38" s="96">
        <v>27120</v>
      </c>
      <c r="H38" s="96">
        <v>11862</v>
      </c>
      <c r="I38" s="96">
        <v>5904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10641</v>
      </c>
      <c r="E39" s="99">
        <v>81.061934968517974</v>
      </c>
      <c r="F39" s="99">
        <v>2059</v>
      </c>
      <c r="G39" s="99">
        <v>4912</v>
      </c>
      <c r="H39" s="99">
        <v>2338</v>
      </c>
      <c r="I39" s="99">
        <v>1332</v>
      </c>
    </row>
    <row r="40" spans="1:226" s="101" customFormat="1" ht="18" customHeight="1">
      <c r="B40" s="94">
        <v>13</v>
      </c>
      <c r="C40" s="98" t="s">
        <v>82</v>
      </c>
      <c r="D40" s="99">
        <v>14800</v>
      </c>
      <c r="E40" s="99">
        <v>81.073993918918944</v>
      </c>
      <c r="F40" s="99">
        <v>2620</v>
      </c>
      <c r="G40" s="99">
        <v>7264</v>
      </c>
      <c r="H40" s="99">
        <v>3259</v>
      </c>
      <c r="I40" s="99">
        <v>1657</v>
      </c>
    </row>
    <row r="41" spans="1:226" s="104" customFormat="1" ht="18" customHeight="1">
      <c r="B41" s="94">
        <v>16</v>
      </c>
      <c r="C41" s="101" t="s">
        <v>83</v>
      </c>
      <c r="D41" s="99">
        <v>6203</v>
      </c>
      <c r="E41" s="99">
        <v>79.981884571981297</v>
      </c>
      <c r="F41" s="99">
        <v>1063</v>
      </c>
      <c r="G41" s="99">
        <v>3194</v>
      </c>
      <c r="H41" s="99">
        <v>1341</v>
      </c>
      <c r="I41" s="99">
        <v>605</v>
      </c>
    </row>
    <row r="42" spans="1:226" s="101" customFormat="1" ht="18" customHeight="1">
      <c r="B42" s="94">
        <v>19</v>
      </c>
      <c r="C42" s="101" t="s">
        <v>84</v>
      </c>
      <c r="D42" s="103">
        <v>6063</v>
      </c>
      <c r="E42" s="103">
        <v>75.780851063829786</v>
      </c>
      <c r="F42" s="103">
        <v>1317</v>
      </c>
      <c r="G42" s="103">
        <v>3119</v>
      </c>
      <c r="H42" s="103">
        <v>1126</v>
      </c>
      <c r="I42" s="103">
        <v>501</v>
      </c>
    </row>
    <row r="43" spans="1:226" s="101" customFormat="1" ht="18" customHeight="1">
      <c r="B43" s="94">
        <v>45</v>
      </c>
      <c r="C43" s="98" t="s">
        <v>85</v>
      </c>
      <c r="D43" s="99">
        <v>17664</v>
      </c>
      <c r="E43" s="99">
        <v>79.332013134057974</v>
      </c>
      <c r="F43" s="99">
        <v>3426</v>
      </c>
      <c r="G43" s="99">
        <v>8631</v>
      </c>
      <c r="H43" s="99">
        <v>3798</v>
      </c>
      <c r="I43" s="99">
        <v>1809</v>
      </c>
    </row>
    <row r="44" spans="1:226" s="97" customFormat="1" ht="18" customHeight="1">
      <c r="A44" s="8"/>
      <c r="B44" s="94"/>
      <c r="C44" s="95" t="s">
        <v>86</v>
      </c>
      <c r="D44" s="96">
        <v>199444</v>
      </c>
      <c r="E44" s="96">
        <v>71.972324753997171</v>
      </c>
      <c r="F44" s="96">
        <v>51611</v>
      </c>
      <c r="G44" s="96">
        <v>103504</v>
      </c>
      <c r="H44" s="96">
        <v>31603</v>
      </c>
      <c r="I44" s="96">
        <v>12726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142818</v>
      </c>
      <c r="E45" s="103">
        <v>72.332633911691801</v>
      </c>
      <c r="F45" s="103">
        <v>36832</v>
      </c>
      <c r="G45" s="103">
        <v>74408</v>
      </c>
      <c r="H45" s="103">
        <v>22551</v>
      </c>
      <c r="I45" s="103">
        <v>9027</v>
      </c>
    </row>
    <row r="46" spans="1:226" s="101" customFormat="1" ht="18" customHeight="1">
      <c r="B46" s="94">
        <v>17</v>
      </c>
      <c r="C46" s="101" t="s">
        <v>209</v>
      </c>
      <c r="D46" s="103">
        <v>21550</v>
      </c>
      <c r="E46" s="103">
        <v>71.098090487238963</v>
      </c>
      <c r="F46" s="103">
        <v>5884</v>
      </c>
      <c r="G46" s="103">
        <v>10999</v>
      </c>
      <c r="H46" s="103">
        <v>3257</v>
      </c>
      <c r="I46" s="103">
        <v>1410</v>
      </c>
    </row>
    <row r="47" spans="1:226" s="104" customFormat="1" ht="18" customHeight="1">
      <c r="B47" s="94">
        <v>25</v>
      </c>
      <c r="C47" s="101" t="s">
        <v>206</v>
      </c>
      <c r="D47" s="99">
        <v>12043</v>
      </c>
      <c r="E47" s="99">
        <v>71.203153699244368</v>
      </c>
      <c r="F47" s="99">
        <v>3327</v>
      </c>
      <c r="G47" s="99">
        <v>6075</v>
      </c>
      <c r="H47" s="99">
        <v>1896</v>
      </c>
      <c r="I47" s="99">
        <v>745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23033</v>
      </c>
      <c r="E48" s="103">
        <v>73.255420917813566</v>
      </c>
      <c r="F48" s="103">
        <v>5568</v>
      </c>
      <c r="G48" s="103">
        <v>12022</v>
      </c>
      <c r="H48" s="103">
        <v>3899</v>
      </c>
      <c r="I48" s="103">
        <v>1544</v>
      </c>
    </row>
    <row r="49" spans="1:226" s="97" customFormat="1" ht="18" customHeight="1">
      <c r="A49" s="8"/>
      <c r="B49" s="94"/>
      <c r="C49" s="95" t="s">
        <v>89</v>
      </c>
      <c r="D49" s="96">
        <v>134647</v>
      </c>
      <c r="E49" s="96">
        <v>73.282310400320966</v>
      </c>
      <c r="F49" s="96">
        <v>32114</v>
      </c>
      <c r="G49" s="96">
        <v>69131</v>
      </c>
      <c r="H49" s="96">
        <v>23209</v>
      </c>
      <c r="I49" s="96">
        <v>10193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45500</v>
      </c>
      <c r="E50" s="103">
        <v>75.130257802197846</v>
      </c>
      <c r="F50" s="103">
        <v>10352</v>
      </c>
      <c r="G50" s="103">
        <v>22170</v>
      </c>
      <c r="H50" s="103">
        <v>8783</v>
      </c>
      <c r="I50" s="103">
        <v>4195</v>
      </c>
    </row>
    <row r="51" spans="1:226" s="101" customFormat="1" ht="18" customHeight="1">
      <c r="B51" s="94">
        <v>12</v>
      </c>
      <c r="C51" s="101" t="s">
        <v>208</v>
      </c>
      <c r="D51" s="103">
        <v>18425</v>
      </c>
      <c r="E51" s="103">
        <v>71.567516417910483</v>
      </c>
      <c r="F51" s="103">
        <v>4492</v>
      </c>
      <c r="G51" s="103">
        <v>10045</v>
      </c>
      <c r="H51" s="103">
        <v>2745</v>
      </c>
      <c r="I51" s="103">
        <v>1143</v>
      </c>
    </row>
    <row r="52" spans="1:226" s="101" customFormat="1" ht="18" customHeight="1">
      <c r="B52" s="94">
        <v>46</v>
      </c>
      <c r="C52" s="101" t="s">
        <v>90</v>
      </c>
      <c r="D52" s="103">
        <v>70722</v>
      </c>
      <c r="E52" s="103">
        <v>73.149156980854585</v>
      </c>
      <c r="F52" s="103">
        <v>17270</v>
      </c>
      <c r="G52" s="103">
        <v>36916</v>
      </c>
      <c r="H52" s="103">
        <v>11681</v>
      </c>
      <c r="I52" s="103">
        <v>4855</v>
      </c>
    </row>
    <row r="53" spans="1:226" s="97" customFormat="1" ht="18" customHeight="1">
      <c r="A53" s="8"/>
      <c r="B53" s="94"/>
      <c r="C53" s="95" t="s">
        <v>91</v>
      </c>
      <c r="D53" s="96">
        <v>33756</v>
      </c>
      <c r="E53" s="96">
        <v>79.662004272414208</v>
      </c>
      <c r="F53" s="96">
        <v>7010</v>
      </c>
      <c r="G53" s="96">
        <v>15719</v>
      </c>
      <c r="H53" s="96">
        <v>7090</v>
      </c>
      <c r="I53" s="96">
        <v>3937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19717</v>
      </c>
      <c r="E54" s="103">
        <v>80.316372673327606</v>
      </c>
      <c r="F54" s="103">
        <v>4190</v>
      </c>
      <c r="G54" s="103">
        <v>8821</v>
      </c>
      <c r="H54" s="103">
        <v>4340</v>
      </c>
      <c r="I54" s="103">
        <v>2366</v>
      </c>
    </row>
    <row r="55" spans="1:226" s="101" customFormat="1" ht="18" customHeight="1">
      <c r="B55" s="94">
        <v>10</v>
      </c>
      <c r="C55" s="98" t="s">
        <v>93</v>
      </c>
      <c r="D55" s="99">
        <v>14039</v>
      </c>
      <c r="E55" s="99">
        <v>79.007635871500796</v>
      </c>
      <c r="F55" s="99">
        <v>2820</v>
      </c>
      <c r="G55" s="99">
        <v>6898</v>
      </c>
      <c r="H55" s="99">
        <v>2750</v>
      </c>
      <c r="I55" s="99">
        <v>1571</v>
      </c>
    </row>
    <row r="56" spans="1:226" s="97" customFormat="1" ht="18" customHeight="1">
      <c r="A56" s="8"/>
      <c r="B56" s="94"/>
      <c r="C56" s="95" t="s">
        <v>94</v>
      </c>
      <c r="D56" s="96">
        <v>95915</v>
      </c>
      <c r="E56" s="96">
        <v>67.997469878205735</v>
      </c>
      <c r="F56" s="96">
        <v>30458</v>
      </c>
      <c r="G56" s="96">
        <v>44134</v>
      </c>
      <c r="H56" s="96">
        <v>14604</v>
      </c>
      <c r="I56" s="96">
        <v>6719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37853</v>
      </c>
      <c r="E57" s="103">
        <v>68.038703669458172</v>
      </c>
      <c r="F57" s="103">
        <v>12290</v>
      </c>
      <c r="G57" s="103">
        <v>17528</v>
      </c>
      <c r="H57" s="103">
        <v>5492</v>
      </c>
      <c r="I57" s="103">
        <v>2543</v>
      </c>
    </row>
    <row r="58" spans="1:226" s="101" customFormat="1" ht="18" customHeight="1">
      <c r="B58" s="94">
        <v>27</v>
      </c>
      <c r="C58" s="101" t="s">
        <v>95</v>
      </c>
      <c r="D58" s="103">
        <v>13373</v>
      </c>
      <c r="E58" s="103">
        <v>65.933537725267328</v>
      </c>
      <c r="F58" s="103">
        <v>5094</v>
      </c>
      <c r="G58" s="103">
        <v>5819</v>
      </c>
      <c r="H58" s="103">
        <v>1711</v>
      </c>
      <c r="I58" s="103">
        <v>749</v>
      </c>
    </row>
    <row r="59" spans="1:226" s="101" customFormat="1" ht="18" customHeight="1">
      <c r="B59" s="94">
        <v>32</v>
      </c>
      <c r="C59" s="101" t="s">
        <v>207</v>
      </c>
      <c r="D59" s="103">
        <v>12333</v>
      </c>
      <c r="E59" s="103">
        <v>65.360678666990978</v>
      </c>
      <c r="F59" s="103">
        <v>4348</v>
      </c>
      <c r="G59" s="103">
        <v>5574</v>
      </c>
      <c r="H59" s="103">
        <v>1704</v>
      </c>
      <c r="I59" s="103">
        <v>707</v>
      </c>
    </row>
    <row r="60" spans="1:226" s="101" customFormat="1" ht="18" customHeight="1">
      <c r="B60" s="94">
        <v>36</v>
      </c>
      <c r="C60" s="106" t="s">
        <v>96</v>
      </c>
      <c r="D60" s="103">
        <v>32356</v>
      </c>
      <c r="E60" s="103">
        <v>72.656959451106431</v>
      </c>
      <c r="F60" s="103">
        <v>8726</v>
      </c>
      <c r="G60" s="103">
        <v>15213</v>
      </c>
      <c r="H60" s="103">
        <v>5697</v>
      </c>
      <c r="I60" s="103">
        <v>2720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153877</v>
      </c>
      <c r="E61" s="96">
        <v>73.960075774807166</v>
      </c>
      <c r="F61" s="96">
        <v>38190</v>
      </c>
      <c r="G61" s="96">
        <v>77090</v>
      </c>
      <c r="H61" s="96">
        <v>26524</v>
      </c>
      <c r="I61" s="96">
        <v>12073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35895</v>
      </c>
      <c r="E62" s="96">
        <v>82.931662627106832</v>
      </c>
      <c r="F62" s="96">
        <v>6395</v>
      </c>
      <c r="G62" s="96">
        <v>16075</v>
      </c>
      <c r="H62" s="96">
        <v>8534</v>
      </c>
      <c r="I62" s="96">
        <v>4891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17798</v>
      </c>
      <c r="E63" s="96">
        <v>74.643221148443601</v>
      </c>
      <c r="F63" s="96">
        <v>4158</v>
      </c>
      <c r="G63" s="96">
        <v>9231</v>
      </c>
      <c r="H63" s="96">
        <v>2934</v>
      </c>
      <c r="I63" s="96">
        <v>1475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69934</v>
      </c>
      <c r="E64" s="96">
        <v>70.764827444551599</v>
      </c>
      <c r="F64" s="96">
        <v>20210</v>
      </c>
      <c r="G64" s="96">
        <v>35752</v>
      </c>
      <c r="H64" s="96">
        <v>9682</v>
      </c>
      <c r="I64" s="96">
        <v>4290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10525</v>
      </c>
      <c r="E65" s="99">
        <v>70.983905938242259</v>
      </c>
      <c r="F65" s="99">
        <v>2869</v>
      </c>
      <c r="G65" s="99">
        <v>5572</v>
      </c>
      <c r="H65" s="99">
        <v>1415</v>
      </c>
      <c r="I65" s="99">
        <v>669</v>
      </c>
    </row>
    <row r="66" spans="1:226" s="101" customFormat="1" ht="18" customHeight="1">
      <c r="B66" s="94">
        <v>20</v>
      </c>
      <c r="C66" s="101" t="s">
        <v>204</v>
      </c>
      <c r="D66" s="99">
        <v>22662</v>
      </c>
      <c r="E66" s="99">
        <v>72.333831082870034</v>
      </c>
      <c r="F66" s="99">
        <v>5590</v>
      </c>
      <c r="G66" s="99">
        <v>12196</v>
      </c>
      <c r="H66" s="99">
        <v>3453</v>
      </c>
      <c r="I66" s="99">
        <v>1423</v>
      </c>
    </row>
    <row r="67" spans="1:226" s="101" customFormat="1" ht="18" customHeight="1">
      <c r="B67" s="94">
        <v>48</v>
      </c>
      <c r="C67" s="101" t="s">
        <v>203</v>
      </c>
      <c r="D67" s="99">
        <v>36747</v>
      </c>
      <c r="E67" s="99">
        <v>68.976745312542519</v>
      </c>
      <c r="F67" s="99">
        <v>11751</v>
      </c>
      <c r="G67" s="99">
        <v>17984</v>
      </c>
      <c r="H67" s="99">
        <v>4814</v>
      </c>
      <c r="I67" s="99">
        <v>2198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9593</v>
      </c>
      <c r="E68" s="96">
        <v>71.883362868758482</v>
      </c>
      <c r="F68" s="96">
        <v>2557</v>
      </c>
      <c r="G68" s="96">
        <v>4913</v>
      </c>
      <c r="H68" s="96">
        <v>1485</v>
      </c>
      <c r="I68" s="96">
        <v>638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1630</v>
      </c>
      <c r="E69" s="99">
        <v>86.057319018404939</v>
      </c>
      <c r="F69" s="99">
        <v>285</v>
      </c>
      <c r="G69" s="99">
        <v>691</v>
      </c>
      <c r="H69" s="99">
        <v>369</v>
      </c>
      <c r="I69" s="99">
        <v>285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1459</v>
      </c>
      <c r="E70" s="99">
        <v>89.929575051405067</v>
      </c>
      <c r="F70" s="99">
        <v>259</v>
      </c>
      <c r="G70" s="99">
        <v>524</v>
      </c>
      <c r="H70" s="99">
        <v>344</v>
      </c>
      <c r="I70" s="99">
        <v>332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1286354</v>
      </c>
      <c r="E71" s="265">
        <v>75.053544451993787</v>
      </c>
      <c r="F71" s="264">
        <v>313384</v>
      </c>
      <c r="G71" s="264">
        <v>628923</v>
      </c>
      <c r="H71" s="264">
        <v>230902</v>
      </c>
      <c r="I71" s="264">
        <v>113144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5" t="s">
        <v>212</v>
      </c>
      <c r="D74" s="444" t="s">
        <v>4</v>
      </c>
      <c r="E74" s="443" t="s">
        <v>3</v>
      </c>
      <c r="F74" s="442" t="s">
        <v>182</v>
      </c>
      <c r="G74" s="217"/>
      <c r="I74" s="108"/>
    </row>
    <row r="75" spans="1:226" ht="18" customHeight="1">
      <c r="B75" s="218"/>
      <c r="C75" s="585"/>
      <c r="D75" s="445">
        <v>1029389</v>
      </c>
      <c r="E75" s="446">
        <v>256965</v>
      </c>
      <c r="F75" s="267">
        <f>D75+E75</f>
        <v>1286354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6"/>
      <c r="D78" s="586"/>
      <c r="E78" s="586"/>
      <c r="F78" s="212"/>
      <c r="G78" s="212"/>
      <c r="H78" s="212"/>
    </row>
    <row r="79" spans="1:226">
      <c r="B79" s="404"/>
      <c r="C79" s="350"/>
      <c r="D79" s="427"/>
      <c r="E79" s="427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V6" sqref="V6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242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3" t="s">
        <v>184</v>
      </c>
      <c r="H3" s="482"/>
      <c r="I3" s="484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9438579</v>
      </c>
      <c r="F4" s="342"/>
      <c r="G4" s="476">
        <v>4687618</v>
      </c>
      <c r="H4" s="342"/>
      <c r="I4" s="479">
        <v>4750921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10434856</v>
      </c>
      <c r="F5" s="340"/>
      <c r="G5" s="477">
        <v>5509401</v>
      </c>
      <c r="H5" s="340"/>
      <c r="I5" s="480">
        <v>4925414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1.1060000000000001</v>
      </c>
      <c r="F6" s="340"/>
      <c r="G6" s="478">
        <v>1.175</v>
      </c>
      <c r="H6" s="341"/>
      <c r="I6" s="481">
        <v>1.0369999999999999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0"/>
      <c r="C7" s="530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3" t="s">
        <v>184</v>
      </c>
      <c r="H17" s="482"/>
      <c r="I17" s="484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6538185</v>
      </c>
      <c r="F19" s="29"/>
      <c r="G19" s="477">
        <v>2680417</v>
      </c>
      <c r="H19" s="29"/>
      <c r="I19" s="480">
        <v>3857749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1484662</v>
      </c>
      <c r="F20" s="29"/>
      <c r="G20" s="477">
        <v>1420884</v>
      </c>
      <c r="H20" s="29"/>
      <c r="I20" s="480">
        <v>63771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1050645</v>
      </c>
      <c r="F21" s="30"/>
      <c r="G21" s="477">
        <v>404723</v>
      </c>
      <c r="I21" s="480">
        <v>645922</v>
      </c>
      <c r="K21" s="34"/>
    </row>
    <row r="22" spans="1:20" ht="20.100000000000001" customHeight="1">
      <c r="B22" s="26" t="s">
        <v>104</v>
      </c>
      <c r="C22" s="28"/>
      <c r="D22" s="30"/>
      <c r="E22" s="30">
        <v>318798</v>
      </c>
      <c r="F22" s="29"/>
      <c r="G22" s="477">
        <v>151735</v>
      </c>
      <c r="H22" s="29"/>
      <c r="I22" s="480">
        <v>167049</v>
      </c>
      <c r="K22" s="34"/>
    </row>
    <row r="23" spans="1:20" ht="20.100000000000001" customHeight="1">
      <c r="B23" s="26" t="s">
        <v>105</v>
      </c>
      <c r="C23" s="28"/>
      <c r="D23" s="30"/>
      <c r="E23" s="30">
        <v>46289</v>
      </c>
      <c r="F23" s="29"/>
      <c r="G23" s="477">
        <v>29859</v>
      </c>
      <c r="H23" s="29"/>
      <c r="I23" s="480">
        <v>16430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9438579</v>
      </c>
      <c r="F25" s="309"/>
      <c r="G25" s="306">
        <f>SUM(G19:G24)</f>
        <v>4687618</v>
      </c>
      <c r="H25" s="306">
        <f>SUM(H19:H24)</f>
        <v>0</v>
      </c>
      <c r="I25" s="306">
        <f>SUM(I19:I24)</f>
        <v>4750921</v>
      </c>
      <c r="K25" s="307"/>
      <c r="S25" s="328"/>
    </row>
    <row r="26" spans="1:20" ht="9.9499999999999993" customHeight="1">
      <c r="B26" s="530"/>
      <c r="C26" s="530"/>
      <c r="F26" s="29"/>
      <c r="H26" s="29"/>
    </row>
    <row r="27" spans="1:20" ht="50.1" customHeight="1">
      <c r="B27" s="530"/>
      <c r="C27" s="530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3" t="s">
        <v>184</v>
      </c>
      <c r="H30" s="482"/>
      <c r="I30" s="484" t="s">
        <v>185</v>
      </c>
      <c r="L30" s="114"/>
      <c r="M30" s="449"/>
      <c r="N30" s="449"/>
      <c r="O30" s="114"/>
      <c r="S30" s="329"/>
    </row>
    <row r="31" spans="1:20" s="124" customFormat="1" ht="24.95" customHeight="1">
      <c r="C31" s="316" t="s">
        <v>52</v>
      </c>
      <c r="D31"/>
      <c r="E31" s="312">
        <v>1559899</v>
      </c>
      <c r="F31" s="312"/>
      <c r="G31" s="485">
        <v>768429</v>
      </c>
      <c r="H31" s="312"/>
      <c r="I31" s="486">
        <v>791468</v>
      </c>
      <c r="K31" s="324"/>
      <c r="L31" s="450"/>
      <c r="M31" s="125"/>
      <c r="N31" s="451"/>
      <c r="O31" s="123"/>
      <c r="S31" s="329"/>
    </row>
    <row r="32" spans="1:20" s="124" customFormat="1" ht="24.95" customHeight="1">
      <c r="C32" s="315" t="s">
        <v>61</v>
      </c>
      <c r="D32"/>
      <c r="E32" s="312">
        <v>289849</v>
      </c>
      <c r="F32" s="312"/>
      <c r="G32" s="485">
        <v>141780</v>
      </c>
      <c r="H32" s="312"/>
      <c r="I32" s="486">
        <v>148069</v>
      </c>
      <c r="L32" s="450"/>
      <c r="M32" s="123"/>
      <c r="N32" s="450"/>
      <c r="O32" s="123"/>
      <c r="S32" s="329"/>
    </row>
    <row r="33" spans="3:19" s="124" customFormat="1" ht="24.95" customHeight="1">
      <c r="C33" s="315" t="s">
        <v>65</v>
      </c>
      <c r="D33"/>
      <c r="E33" s="312">
        <v>273781</v>
      </c>
      <c r="F33" s="312"/>
      <c r="G33" s="485">
        <v>131749</v>
      </c>
      <c r="H33" s="312"/>
      <c r="I33" s="486">
        <v>142026</v>
      </c>
      <c r="L33" s="451"/>
      <c r="M33" s="125"/>
      <c r="N33" s="451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191375</v>
      </c>
      <c r="F34" s="312"/>
      <c r="G34" s="485">
        <v>98238</v>
      </c>
      <c r="H34" s="312"/>
      <c r="I34" s="486">
        <v>93137</v>
      </c>
      <c r="L34" s="450"/>
      <c r="M34" s="123"/>
      <c r="N34" s="450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350637</v>
      </c>
      <c r="F35" s="312"/>
      <c r="G35" s="485">
        <v>170540</v>
      </c>
      <c r="H35" s="312"/>
      <c r="I35" s="486">
        <v>180095</v>
      </c>
      <c r="L35" s="451"/>
      <c r="M35" s="125"/>
      <c r="N35" s="451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134975</v>
      </c>
      <c r="F36" s="312"/>
      <c r="G36" s="485">
        <v>65371</v>
      </c>
      <c r="H36" s="312"/>
      <c r="I36" s="486">
        <v>69603</v>
      </c>
      <c r="K36" s="126"/>
      <c r="L36" s="451"/>
      <c r="M36" s="123"/>
      <c r="N36" s="450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583351</v>
      </c>
      <c r="F37" s="312"/>
      <c r="G37" s="485">
        <v>273388</v>
      </c>
      <c r="H37" s="312"/>
      <c r="I37" s="486">
        <v>309963</v>
      </c>
      <c r="K37" s="126"/>
      <c r="L37" s="451"/>
      <c r="M37" s="123"/>
      <c r="N37" s="450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382532</v>
      </c>
      <c r="F38" s="312"/>
      <c r="G38" s="485">
        <v>169533</v>
      </c>
      <c r="H38" s="312"/>
      <c r="I38" s="486">
        <v>212998</v>
      </c>
      <c r="L38" s="451"/>
      <c r="M38" s="123"/>
      <c r="N38" s="450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1598590</v>
      </c>
      <c r="F39" s="312"/>
      <c r="G39" s="485">
        <v>832751</v>
      </c>
      <c r="H39" s="312"/>
      <c r="I39" s="486">
        <v>765830</v>
      </c>
      <c r="L39" s="451"/>
      <c r="M39" s="125"/>
      <c r="N39" s="451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966920</v>
      </c>
      <c r="F40" s="312"/>
      <c r="G40" s="485">
        <v>480404</v>
      </c>
      <c r="H40" s="312"/>
      <c r="I40" s="486">
        <v>486512</v>
      </c>
      <c r="L40" s="451"/>
      <c r="M40" s="125"/>
      <c r="N40" s="451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229140</v>
      </c>
      <c r="F41" s="312"/>
      <c r="G41" s="485">
        <v>106153</v>
      </c>
      <c r="H41" s="312"/>
      <c r="I41" s="486">
        <v>122987</v>
      </c>
      <c r="L41" s="451"/>
      <c r="M41" s="125"/>
      <c r="N41" s="451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698609</v>
      </c>
      <c r="F42" s="312"/>
      <c r="G42" s="485">
        <v>354596</v>
      </c>
      <c r="H42" s="312"/>
      <c r="I42" s="486">
        <v>344011</v>
      </c>
      <c r="L42" s="450"/>
      <c r="M42" s="125"/>
      <c r="N42" s="451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1181136</v>
      </c>
      <c r="F43" s="312"/>
      <c r="G43" s="485">
        <v>607464</v>
      </c>
      <c r="H43" s="312"/>
      <c r="I43" s="486">
        <v>573661</v>
      </c>
      <c r="L43" s="450"/>
      <c r="M43" s="125"/>
      <c r="N43" s="451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245380</v>
      </c>
      <c r="F44" s="312"/>
      <c r="G44" s="485">
        <v>118474</v>
      </c>
      <c r="H44" s="312"/>
      <c r="I44" s="486">
        <v>126906</v>
      </c>
      <c r="L44" s="451"/>
      <c r="M44" s="125"/>
      <c r="N44" s="451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135482</v>
      </c>
      <c r="F45" s="312"/>
      <c r="G45" s="485">
        <v>65550</v>
      </c>
      <c r="H45" s="312"/>
      <c r="I45" s="486">
        <v>69932</v>
      </c>
      <c r="L45" s="450"/>
      <c r="M45" s="125"/>
      <c r="N45" s="451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530778</v>
      </c>
      <c r="F46" s="312"/>
      <c r="G46" s="485">
        <v>261164</v>
      </c>
      <c r="H46" s="312"/>
      <c r="I46" s="486">
        <v>269613</v>
      </c>
      <c r="L46" s="450"/>
      <c r="M46" s="123"/>
      <c r="N46" s="450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68432</v>
      </c>
      <c r="F47" s="312"/>
      <c r="G47" s="485">
        <v>33230</v>
      </c>
      <c r="H47" s="312"/>
      <c r="I47" s="486">
        <v>35201</v>
      </c>
      <c r="L47" s="451"/>
      <c r="M47" s="125"/>
      <c r="N47" s="451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8989</v>
      </c>
      <c r="F48" s="312"/>
      <c r="G48" s="485">
        <v>4522</v>
      </c>
      <c r="H48" s="312"/>
      <c r="I48" s="486">
        <v>4467</v>
      </c>
      <c r="L48" s="451"/>
      <c r="M48" s="125"/>
      <c r="N48" s="451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8724</v>
      </c>
      <c r="F49" s="312"/>
      <c r="G49" s="485">
        <v>4282</v>
      </c>
      <c r="H49" s="312"/>
      <c r="I49" s="486">
        <v>4442</v>
      </c>
      <c r="K49" s="118"/>
      <c r="L49" s="451"/>
      <c r="M49" s="123"/>
      <c r="N49" s="450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9438579</v>
      </c>
      <c r="F51" s="346">
        <v>0.4922996311893304</v>
      </c>
      <c r="G51" s="487">
        <f>$G$4</f>
        <v>4687618</v>
      </c>
      <c r="H51" s="346">
        <v>0.50770502733165346</v>
      </c>
      <c r="I51" s="488">
        <f>$I$4</f>
        <v>4750921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G34" sqref="G34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7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I25" sqref="I25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8" t="s">
        <v>156</v>
      </c>
      <c r="C7" s="528"/>
      <c r="D7" s="528"/>
      <c r="E7" s="528"/>
      <c r="F7" s="528"/>
      <c r="G7" s="528"/>
      <c r="H7" s="528"/>
      <c r="I7" s="528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X51" sqref="X51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233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7" t="s">
        <v>130</v>
      </c>
      <c r="C4" s="537"/>
      <c r="D4" s="272"/>
      <c r="E4" s="532" t="s">
        <v>131</v>
      </c>
      <c r="F4" s="532"/>
      <c r="G4" s="532"/>
      <c r="H4" s="532"/>
      <c r="I4" s="532"/>
      <c r="J4" s="272"/>
      <c r="K4" s="532" t="s">
        <v>49</v>
      </c>
      <c r="L4" s="532"/>
      <c r="M4" s="532"/>
      <c r="N4" s="532"/>
      <c r="O4" s="532"/>
      <c r="P4" s="272"/>
      <c r="Q4" s="532" t="s">
        <v>50</v>
      </c>
      <c r="R4" s="532"/>
      <c r="S4" s="532"/>
      <c r="T4" s="532"/>
      <c r="U4" s="532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814551</v>
      </c>
      <c r="F8" s="30"/>
      <c r="G8" s="30">
        <v>1003810.3458199999</v>
      </c>
      <c r="H8" s="30"/>
      <c r="I8" s="31">
        <v>1232.3480614719028</v>
      </c>
      <c r="J8" s="29"/>
      <c r="K8" s="30">
        <v>4962061</v>
      </c>
      <c r="L8" s="32"/>
      <c r="M8" s="30">
        <v>8290877.9167599939</v>
      </c>
      <c r="N8" s="32"/>
      <c r="O8" s="31">
        <v>1670.8536869578979</v>
      </c>
      <c r="P8" s="29"/>
      <c r="Q8" s="30">
        <v>1753539</v>
      </c>
      <c r="R8" s="32"/>
      <c r="S8" s="30">
        <v>1745651.7003100007</v>
      </c>
      <c r="T8" s="32"/>
      <c r="U8" s="31">
        <v>995.50206770992872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124737</v>
      </c>
      <c r="F9" s="30"/>
      <c r="G9" s="30">
        <v>116601.36662999995</v>
      </c>
      <c r="H9" s="30"/>
      <c r="I9" s="31">
        <v>934.77770533201817</v>
      </c>
      <c r="J9" s="29"/>
      <c r="K9" s="30">
        <v>1354313</v>
      </c>
      <c r="L9" s="32"/>
      <c r="M9" s="30">
        <v>1372471.9034700003</v>
      </c>
      <c r="N9" s="32"/>
      <c r="O9" s="31">
        <v>1013.4082028821995</v>
      </c>
      <c r="P9" s="29"/>
      <c r="Q9" s="30">
        <v>465893</v>
      </c>
      <c r="R9" s="32"/>
      <c r="S9" s="30">
        <v>318515.42495999992</v>
      </c>
      <c r="T9" s="32"/>
      <c r="U9" s="31">
        <v>683.6664748343502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7145</v>
      </c>
      <c r="F10" s="30"/>
      <c r="G10" s="30">
        <v>8907.6144399999994</v>
      </c>
      <c r="H10" s="30"/>
      <c r="I10" s="31">
        <v>1246.6920139958013</v>
      </c>
      <c r="J10" s="29"/>
      <c r="K10" s="30">
        <v>63326</v>
      </c>
      <c r="L10" s="32"/>
      <c r="M10" s="30">
        <v>106087.77727999999</v>
      </c>
      <c r="N10" s="32"/>
      <c r="O10" s="31">
        <v>1675.2641455326407</v>
      </c>
      <c r="P10" s="29"/>
      <c r="Q10" s="30">
        <v>38646</v>
      </c>
      <c r="R10" s="32"/>
      <c r="S10" s="30">
        <v>35953.568350000001</v>
      </c>
      <c r="T10" s="32"/>
      <c r="U10" s="31">
        <v>930.33091005537449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1622</v>
      </c>
      <c r="F11" s="30"/>
      <c r="G11" s="30">
        <v>3320.9604800000002</v>
      </c>
      <c r="H11" s="30"/>
      <c r="I11" s="31">
        <v>2047.4478914919853</v>
      </c>
      <c r="J11" s="29"/>
      <c r="K11" s="30">
        <v>33637</v>
      </c>
      <c r="L11" s="32"/>
      <c r="M11" s="30">
        <v>97985.657879999984</v>
      </c>
      <c r="N11" s="32"/>
      <c r="O11" s="31">
        <v>2913.0320147456664</v>
      </c>
      <c r="P11" s="29"/>
      <c r="Q11" s="30">
        <v>18948</v>
      </c>
      <c r="R11" s="32"/>
      <c r="S11" s="30">
        <v>26745.498329999988</v>
      </c>
      <c r="T11" s="32"/>
      <c r="U11" s="31">
        <v>1411.5209167194421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92429</v>
      </c>
      <c r="F12" s="30"/>
      <c r="G12" s="30">
        <v>128331.04399000002</v>
      </c>
      <c r="H12" s="30"/>
      <c r="I12" s="31">
        <v>1388.4283503013125</v>
      </c>
      <c r="J12" s="29"/>
      <c r="K12" s="30">
        <v>52033</v>
      </c>
      <c r="L12" s="32"/>
      <c r="M12" s="30">
        <v>81846.423960000015</v>
      </c>
      <c r="N12" s="32"/>
      <c r="O12" s="31">
        <v>1572.9714596506064</v>
      </c>
      <c r="P12" s="29"/>
      <c r="Q12" s="30">
        <v>48868</v>
      </c>
      <c r="R12" s="32"/>
      <c r="S12" s="30">
        <v>55359.613450000012</v>
      </c>
      <c r="T12" s="32"/>
      <c r="U12" s="31">
        <v>1132.8397611934192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12488</v>
      </c>
      <c r="F13" s="30"/>
      <c r="G13" s="30">
        <v>16655.521339999999</v>
      </c>
      <c r="H13" s="30"/>
      <c r="I13" s="31">
        <v>1333.7220803971813</v>
      </c>
      <c r="J13" s="29"/>
      <c r="K13" s="30">
        <v>9615</v>
      </c>
      <c r="L13" s="32"/>
      <c r="M13" s="30">
        <v>18885.674299999999</v>
      </c>
      <c r="N13" s="32"/>
      <c r="O13" s="31">
        <v>1964.1886947477897</v>
      </c>
      <c r="P13" s="29"/>
      <c r="Q13" s="30">
        <v>8192</v>
      </c>
      <c r="R13" s="32"/>
      <c r="S13" s="30">
        <v>12490.049269999998</v>
      </c>
      <c r="T13" s="32"/>
      <c r="U13" s="31">
        <v>1524.6642175292966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1963</v>
      </c>
      <c r="F14" s="30"/>
      <c r="G14" s="30">
        <v>1031.5942899999995</v>
      </c>
      <c r="H14" s="30"/>
      <c r="I14" s="31">
        <v>525.51925114620462</v>
      </c>
      <c r="J14" s="29"/>
      <c r="K14" s="30">
        <v>171346</v>
      </c>
      <c r="L14" s="32"/>
      <c r="M14" s="30">
        <v>85969.335999999996</v>
      </c>
      <c r="N14" s="32"/>
      <c r="O14" s="31">
        <v>501.72945968975057</v>
      </c>
      <c r="P14" s="29"/>
      <c r="Q14" s="30">
        <v>15537</v>
      </c>
      <c r="R14" s="32"/>
      <c r="S14" s="30">
        <v>8199.1624799999954</v>
      </c>
      <c r="T14" s="32"/>
      <c r="U14" s="31">
        <v>527.71850936474198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1054935</v>
      </c>
      <c r="F16" s="230"/>
      <c r="G16" s="230">
        <v>1278658.4469900008</v>
      </c>
      <c r="H16" s="230"/>
      <c r="I16" s="232">
        <v>1212.0732054486775</v>
      </c>
      <c r="J16" s="231"/>
      <c r="K16" s="230">
        <v>6646331</v>
      </c>
      <c r="L16" s="233"/>
      <c r="M16" s="230">
        <v>10054124.689649994</v>
      </c>
      <c r="N16" s="233"/>
      <c r="O16" s="232">
        <v>1512.7330687638027</v>
      </c>
      <c r="P16" s="231"/>
      <c r="Q16" s="230">
        <v>2349623</v>
      </c>
      <c r="R16" s="233"/>
      <c r="S16" s="230">
        <v>2202915.0171500011</v>
      </c>
      <c r="T16" s="233"/>
      <c r="U16" s="232">
        <v>937.56105432658819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8"/>
      <c r="C18" s="538"/>
      <c r="D18" s="27"/>
    </row>
    <row r="19" spans="2:23" ht="9.9499999999999993" customHeight="1">
      <c r="B19" s="538"/>
      <c r="C19" s="538"/>
      <c r="D19" s="27"/>
    </row>
    <row r="20" spans="2:23" ht="27.95" customHeight="1">
      <c r="B20" s="537" t="s">
        <v>130</v>
      </c>
      <c r="C20" s="537"/>
      <c r="D20" s="272"/>
      <c r="E20" s="532" t="s">
        <v>104</v>
      </c>
      <c r="F20" s="532"/>
      <c r="G20" s="532"/>
      <c r="H20" s="532"/>
      <c r="I20" s="532"/>
      <c r="J20" s="299"/>
      <c r="K20" s="532" t="s">
        <v>105</v>
      </c>
      <c r="L20" s="532"/>
      <c r="M20" s="532"/>
      <c r="N20" s="532"/>
      <c r="O20" s="532"/>
      <c r="P20" s="299"/>
      <c r="Q20" s="532" t="s">
        <v>143</v>
      </c>
      <c r="R20" s="532"/>
      <c r="S20" s="532"/>
      <c r="T20" s="532"/>
      <c r="U20" s="532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29"/>
      <c r="C23" s="529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259025</v>
      </c>
      <c r="F24" s="30"/>
      <c r="G24" s="30">
        <v>140248.40765999997</v>
      </c>
      <c r="H24" s="30"/>
      <c r="I24" s="31">
        <v>541.44738021426485</v>
      </c>
      <c r="J24" s="29"/>
      <c r="K24" s="30">
        <v>34395</v>
      </c>
      <c r="L24" s="32"/>
      <c r="M24" s="30">
        <v>28090.553179999988</v>
      </c>
      <c r="N24" s="32"/>
      <c r="O24" s="31">
        <v>816.70455531327195</v>
      </c>
      <c r="P24" s="29"/>
      <c r="Q24" s="30">
        <v>7823571</v>
      </c>
      <c r="R24" s="32"/>
      <c r="S24" s="30">
        <v>11208678.923729993</v>
      </c>
      <c r="T24" s="32"/>
      <c r="U24" s="31">
        <v>1432.6806676554727</v>
      </c>
      <c r="W24" s="34"/>
    </row>
    <row r="25" spans="2:23" ht="27.95" customHeight="1">
      <c r="B25" s="26" t="s">
        <v>136</v>
      </c>
      <c r="C25" s="28"/>
      <c r="D25" s="29"/>
      <c r="E25" s="30">
        <v>61065</v>
      </c>
      <c r="F25" s="30"/>
      <c r="G25" s="30">
        <v>26541.751350000013</v>
      </c>
      <c r="H25" s="30"/>
      <c r="I25" s="31">
        <v>434.64752886268752</v>
      </c>
      <c r="J25" s="29"/>
      <c r="K25" s="30">
        <v>9795</v>
      </c>
      <c r="L25" s="32"/>
      <c r="M25" s="30">
        <v>5900.150239999999</v>
      </c>
      <c r="N25" s="32"/>
      <c r="O25" s="31">
        <v>602.3634752424706</v>
      </c>
      <c r="P25" s="29"/>
      <c r="Q25" s="30">
        <v>2015803</v>
      </c>
      <c r="R25" s="32"/>
      <c r="S25" s="30">
        <v>1840030.5966500016</v>
      </c>
      <c r="T25" s="32"/>
      <c r="U25" s="31">
        <v>912.80278710270875</v>
      </c>
      <c r="W25" s="34"/>
    </row>
    <row r="26" spans="2:23" ht="27.95" customHeight="1">
      <c r="B26" s="26" t="s">
        <v>137</v>
      </c>
      <c r="C26" s="28"/>
      <c r="D26" s="29"/>
      <c r="E26" s="30">
        <v>4626</v>
      </c>
      <c r="F26" s="30"/>
      <c r="G26" s="30">
        <v>3029.2428800000007</v>
      </c>
      <c r="H26" s="30"/>
      <c r="I26" s="31">
        <v>654.82984868136634</v>
      </c>
      <c r="J26" s="29"/>
      <c r="K26" s="30">
        <v>1311</v>
      </c>
      <c r="L26" s="32"/>
      <c r="M26" s="30">
        <v>1096.6455299999998</v>
      </c>
      <c r="N26" s="32"/>
      <c r="O26" s="31">
        <v>836.49544622425617</v>
      </c>
      <c r="P26" s="29"/>
      <c r="Q26" s="30">
        <v>115054</v>
      </c>
      <c r="R26" s="32"/>
      <c r="S26" s="30">
        <v>155074.84847999996</v>
      </c>
      <c r="T26" s="32"/>
      <c r="U26" s="31">
        <v>1347.8440426234633</v>
      </c>
      <c r="W26" s="34"/>
    </row>
    <row r="27" spans="2:23" ht="27.95" customHeight="1">
      <c r="B27" s="26" t="s">
        <v>138</v>
      </c>
      <c r="C27" s="28"/>
      <c r="D27" s="29"/>
      <c r="E27" s="30">
        <v>1776</v>
      </c>
      <c r="F27" s="30"/>
      <c r="G27" s="30">
        <v>1760.0398100000002</v>
      </c>
      <c r="H27" s="30"/>
      <c r="I27" s="31">
        <v>991.0134065315317</v>
      </c>
      <c r="J27" s="29"/>
      <c r="K27" s="30">
        <v>674</v>
      </c>
      <c r="L27" s="32"/>
      <c r="M27" s="30">
        <v>868.89834999999982</v>
      </c>
      <c r="N27" s="32"/>
      <c r="O27" s="31">
        <v>1289.1666913946585</v>
      </c>
      <c r="P27" s="29"/>
      <c r="Q27" s="30">
        <v>56657</v>
      </c>
      <c r="R27" s="32"/>
      <c r="S27" s="30">
        <v>130681.05485000004</v>
      </c>
      <c r="T27" s="32"/>
      <c r="U27" s="31">
        <v>2306.52972889493</v>
      </c>
      <c r="W27" s="34"/>
    </row>
    <row r="28" spans="2:23" ht="27.95" customHeight="1">
      <c r="B28" s="26" t="s">
        <v>139</v>
      </c>
      <c r="C28" s="28"/>
      <c r="D28" s="29"/>
      <c r="E28" s="30">
        <v>9734</v>
      </c>
      <c r="F28" s="30"/>
      <c r="G28" s="30">
        <v>5123.8324899999998</v>
      </c>
      <c r="H28" s="30"/>
      <c r="I28" s="31">
        <v>526.38509245942066</v>
      </c>
      <c r="J28" s="29"/>
      <c r="K28" s="30">
        <v>420</v>
      </c>
      <c r="L28" s="32"/>
      <c r="M28" s="30">
        <v>472.94968999999998</v>
      </c>
      <c r="N28" s="32"/>
      <c r="O28" s="31">
        <v>1126.0706904761905</v>
      </c>
      <c r="P28" s="29"/>
      <c r="Q28" s="30">
        <v>203484</v>
      </c>
      <c r="R28" s="32"/>
      <c r="S28" s="30">
        <v>271133.86358000006</v>
      </c>
      <c r="T28" s="32"/>
      <c r="U28" s="31">
        <v>1332.4579012600502</v>
      </c>
      <c r="W28" s="34"/>
    </row>
    <row r="29" spans="2:23" ht="27.95" customHeight="1">
      <c r="B29" s="26" t="s">
        <v>140</v>
      </c>
      <c r="C29" s="28"/>
      <c r="D29" s="29"/>
      <c r="E29" s="30">
        <v>957</v>
      </c>
      <c r="F29" s="30"/>
      <c r="G29" s="30">
        <v>968.93681000000004</v>
      </c>
      <c r="H29" s="30"/>
      <c r="I29" s="31">
        <v>1012.4731556948799</v>
      </c>
      <c r="J29" s="29"/>
      <c r="K29" s="30">
        <v>189</v>
      </c>
      <c r="L29" s="32"/>
      <c r="M29" s="30">
        <v>293.98028000000005</v>
      </c>
      <c r="N29" s="32"/>
      <c r="O29" s="31">
        <v>1555.451216931217</v>
      </c>
      <c r="P29" s="29"/>
      <c r="Q29" s="30">
        <v>31441</v>
      </c>
      <c r="R29" s="32"/>
      <c r="S29" s="30">
        <v>49294.16200000004</v>
      </c>
      <c r="T29" s="32"/>
      <c r="U29" s="31">
        <v>1567.8306033523118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188846</v>
      </c>
      <c r="R30" s="32"/>
      <c r="S30" s="30">
        <v>95200.092770000003</v>
      </c>
      <c r="T30" s="32"/>
      <c r="U30" s="31">
        <v>504.11495488387362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337183</v>
      </c>
      <c r="F32" s="230"/>
      <c r="G32" s="230">
        <v>177672.2110000001</v>
      </c>
      <c r="H32" s="230"/>
      <c r="I32" s="232">
        <v>526.9311056607246</v>
      </c>
      <c r="J32" s="231"/>
      <c r="K32" s="230">
        <v>46784</v>
      </c>
      <c r="L32" s="233"/>
      <c r="M32" s="230">
        <v>36723.177269999978</v>
      </c>
      <c r="N32" s="233"/>
      <c r="O32" s="232">
        <v>784.95163453317332</v>
      </c>
      <c r="P32" s="231"/>
      <c r="Q32" s="230">
        <v>10434856</v>
      </c>
      <c r="R32" s="233"/>
      <c r="S32" s="230">
        <v>13750093.542059995</v>
      </c>
      <c r="T32" s="233"/>
      <c r="U32" s="232">
        <v>1317.7080299009392</v>
      </c>
      <c r="W32" s="34"/>
    </row>
    <row r="33" spans="2:40" ht="9.9499999999999993" customHeight="1">
      <c r="B33" s="530"/>
      <c r="C33" s="530"/>
      <c r="D33" s="29"/>
      <c r="J33" s="29"/>
      <c r="P33" s="29"/>
    </row>
    <row r="34" spans="2:40" ht="50.1" customHeight="1">
      <c r="B34" s="530"/>
      <c r="C34" s="530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234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1"/>
      <c r="C37" s="531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32" t="s">
        <v>146</v>
      </c>
      <c r="C38" s="533"/>
      <c r="D38" s="282"/>
      <c r="E38" s="532" t="s">
        <v>145</v>
      </c>
      <c r="F38" s="534"/>
      <c r="G38" s="534"/>
      <c r="H38" s="534"/>
      <c r="I38" s="534"/>
      <c r="J38" s="282"/>
      <c r="K38" s="532" t="s">
        <v>142</v>
      </c>
      <c r="L38" s="534"/>
      <c r="M38" s="534"/>
      <c r="N38" s="534"/>
      <c r="O38" s="534"/>
      <c r="P38" s="282"/>
      <c r="Q38" s="535" t="s">
        <v>169</v>
      </c>
      <c r="R38" s="536"/>
      <c r="S38" s="536"/>
      <c r="T38" s="536"/>
      <c r="U38" s="536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32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9"/>
      <c r="C41" s="529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7027</v>
      </c>
      <c r="F42" s="405"/>
      <c r="G42" s="30"/>
      <c r="I42" s="31">
        <v>1146.2062089084961</v>
      </c>
      <c r="K42" s="30">
        <v>8711</v>
      </c>
      <c r="L42" s="30"/>
      <c r="M42" s="30"/>
      <c r="O42" s="31">
        <v>1126.4044713580533</v>
      </c>
      <c r="Q42" s="31">
        <v>80.668120766846513</v>
      </c>
      <c r="R42" s="31"/>
      <c r="S42" s="31"/>
      <c r="T42" s="31"/>
      <c r="U42" s="31">
        <v>101.75795977856595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24586</v>
      </c>
      <c r="F44" s="405"/>
      <c r="G44" s="30"/>
      <c r="I44" s="31">
        <v>1700.3966375172856</v>
      </c>
      <c r="K44" s="30">
        <v>30290</v>
      </c>
      <c r="L44" s="30"/>
      <c r="M44" s="30"/>
      <c r="O44" s="31">
        <v>1594.0918989765592</v>
      </c>
      <c r="Q44" s="31">
        <v>81.168702542093101</v>
      </c>
      <c r="R44" s="31"/>
      <c r="S44" s="31"/>
      <c r="T44" s="31"/>
      <c r="U44" s="31">
        <v>106.66867064621408</v>
      </c>
    </row>
    <row r="45" spans="2:40" ht="9.9499999999999993" customHeight="1">
      <c r="B45" s="530"/>
      <c r="C45" s="530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P57" sqref="P57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170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235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168</v>
      </c>
      <c r="R2" s="192"/>
    </row>
    <row r="3" spans="1:33" ht="18.95" customHeight="1">
      <c r="B3" s="541" t="s">
        <v>173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3" t="s">
        <v>0</v>
      </c>
      <c r="C5" s="544" t="s">
        <v>2</v>
      </c>
      <c r="D5" s="544"/>
      <c r="E5" s="544"/>
      <c r="F5" s="544"/>
      <c r="G5" s="544"/>
      <c r="H5" s="544"/>
      <c r="I5" s="544" t="s">
        <v>28</v>
      </c>
      <c r="J5" s="544"/>
      <c r="K5" s="544"/>
      <c r="L5" s="544"/>
      <c r="M5" s="544"/>
      <c r="N5" s="544"/>
    </row>
    <row r="6" spans="1:33" ht="14.25" customHeight="1">
      <c r="A6" s="235"/>
      <c r="B6" s="543"/>
      <c r="C6" s="545" t="s">
        <v>6</v>
      </c>
      <c r="D6" s="545"/>
      <c r="E6" s="546" t="s">
        <v>3</v>
      </c>
      <c r="F6" s="546"/>
      <c r="G6" s="547" t="s">
        <v>4</v>
      </c>
      <c r="H6" s="547"/>
      <c r="I6" s="545" t="s">
        <v>6</v>
      </c>
      <c r="J6" s="545"/>
      <c r="K6" s="546" t="s">
        <v>3</v>
      </c>
      <c r="L6" s="546"/>
      <c r="M6" s="547" t="s">
        <v>4</v>
      </c>
      <c r="N6" s="547"/>
    </row>
    <row r="7" spans="1:33" ht="14.25" customHeight="1">
      <c r="A7" s="235"/>
      <c r="B7" s="543"/>
      <c r="C7" s="440" t="s">
        <v>7</v>
      </c>
      <c r="D7" s="441" t="s">
        <v>8</v>
      </c>
      <c r="E7" s="437" t="s">
        <v>7</v>
      </c>
      <c r="F7" s="438" t="s">
        <v>8</v>
      </c>
      <c r="G7" s="439" t="s">
        <v>7</v>
      </c>
      <c r="H7" s="439" t="s">
        <v>8</v>
      </c>
      <c r="I7" s="440" t="s">
        <v>7</v>
      </c>
      <c r="J7" s="441" t="s">
        <v>8</v>
      </c>
      <c r="K7" s="437" t="s">
        <v>7</v>
      </c>
      <c r="L7" s="438" t="s">
        <v>8</v>
      </c>
      <c r="M7" s="439" t="s">
        <v>7</v>
      </c>
      <c r="N7" s="439" t="s">
        <v>8</v>
      </c>
    </row>
    <row r="8" spans="1:33" ht="14.25" customHeight="1">
      <c r="A8" s="235"/>
      <c r="B8" s="241" t="s">
        <v>6</v>
      </c>
      <c r="C8" s="435">
        <v>10434856</v>
      </c>
      <c r="D8" s="436">
        <v>1317.7080299009397</v>
      </c>
      <c r="E8" s="431">
        <v>4925414</v>
      </c>
      <c r="F8" s="432">
        <v>1576.2008004220568</v>
      </c>
      <c r="G8" s="433">
        <v>5509401</v>
      </c>
      <c r="H8" s="434">
        <v>1086.6188865504607</v>
      </c>
      <c r="I8" s="435">
        <v>1054935</v>
      </c>
      <c r="J8" s="436">
        <v>1212.0732054486764</v>
      </c>
      <c r="K8" s="431">
        <v>648103</v>
      </c>
      <c r="L8" s="432">
        <v>1275.3414310225369</v>
      </c>
      <c r="M8" s="433">
        <v>406832</v>
      </c>
      <c r="N8" s="434">
        <v>1111.2838702953561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2137</v>
      </c>
      <c r="D9" s="239">
        <v>364.65936827328034</v>
      </c>
      <c r="E9" s="423">
        <v>1105</v>
      </c>
      <c r="F9" s="424">
        <v>361.83422624434377</v>
      </c>
      <c r="G9" s="425">
        <v>1032</v>
      </c>
      <c r="H9" s="426">
        <v>367.68435077519393</v>
      </c>
      <c r="I9" s="238">
        <v>0</v>
      </c>
      <c r="J9" s="239">
        <v>0</v>
      </c>
      <c r="K9" s="423">
        <v>0</v>
      </c>
      <c r="L9" s="424">
        <v>0</v>
      </c>
      <c r="M9" s="425">
        <v>0</v>
      </c>
      <c r="N9" s="426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10367</v>
      </c>
      <c r="D10" s="239">
        <v>369.80078228995876</v>
      </c>
      <c r="E10" s="423">
        <v>5318</v>
      </c>
      <c r="F10" s="424">
        <v>370.86326438510753</v>
      </c>
      <c r="G10" s="425">
        <v>5049</v>
      </c>
      <c r="H10" s="426">
        <v>368.68169340463481</v>
      </c>
      <c r="I10" s="238">
        <v>0</v>
      </c>
      <c r="J10" s="239">
        <v>0</v>
      </c>
      <c r="K10" s="423">
        <v>0</v>
      </c>
      <c r="L10" s="424">
        <v>0</v>
      </c>
      <c r="M10" s="425">
        <v>0</v>
      </c>
      <c r="N10" s="426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26720</v>
      </c>
      <c r="D11" s="239">
        <v>373.15390119760474</v>
      </c>
      <c r="E11" s="423">
        <v>13544</v>
      </c>
      <c r="F11" s="424">
        <v>372.98799689899562</v>
      </c>
      <c r="G11" s="425">
        <v>13176</v>
      </c>
      <c r="H11" s="426">
        <v>373.32443913175473</v>
      </c>
      <c r="I11" s="238">
        <v>0</v>
      </c>
      <c r="J11" s="239">
        <v>0</v>
      </c>
      <c r="K11" s="423">
        <v>0</v>
      </c>
      <c r="L11" s="424">
        <v>0</v>
      </c>
      <c r="M11" s="425">
        <v>0</v>
      </c>
      <c r="N11" s="426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58743</v>
      </c>
      <c r="D12" s="239">
        <v>377.89834635616137</v>
      </c>
      <c r="E12" s="423">
        <v>30124</v>
      </c>
      <c r="F12" s="424">
        <v>379.49781005178585</v>
      </c>
      <c r="G12" s="425">
        <v>28608</v>
      </c>
      <c r="H12" s="426">
        <v>376.24323615771766</v>
      </c>
      <c r="I12" s="238">
        <v>3</v>
      </c>
      <c r="J12" s="239">
        <v>576.87</v>
      </c>
      <c r="K12" s="423">
        <v>2</v>
      </c>
      <c r="L12" s="424">
        <v>735.02500000000009</v>
      </c>
      <c r="M12" s="425">
        <v>1</v>
      </c>
      <c r="N12" s="426">
        <v>260.56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91070</v>
      </c>
      <c r="D13" s="239">
        <v>389.41548457230715</v>
      </c>
      <c r="E13" s="423">
        <v>45257</v>
      </c>
      <c r="F13" s="424">
        <v>390.66593234195818</v>
      </c>
      <c r="G13" s="425">
        <v>45811</v>
      </c>
      <c r="H13" s="426">
        <v>388.17405710418922</v>
      </c>
      <c r="I13" s="238">
        <v>493</v>
      </c>
      <c r="J13" s="239">
        <v>893.23208924949313</v>
      </c>
      <c r="K13" s="423">
        <v>366</v>
      </c>
      <c r="L13" s="424">
        <v>903.89912568306033</v>
      </c>
      <c r="M13" s="425">
        <v>127</v>
      </c>
      <c r="N13" s="426">
        <v>862.49086614173257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6461</v>
      </c>
      <c r="D14" s="239">
        <v>677.37555022442325</v>
      </c>
      <c r="E14" s="423">
        <v>3729</v>
      </c>
      <c r="F14" s="424">
        <v>700.79153124161962</v>
      </c>
      <c r="G14" s="425">
        <v>2732</v>
      </c>
      <c r="H14" s="426">
        <v>645.41427891654428</v>
      </c>
      <c r="I14" s="238">
        <v>2803</v>
      </c>
      <c r="J14" s="239">
        <v>964.96116660720634</v>
      </c>
      <c r="K14" s="423">
        <v>1804</v>
      </c>
      <c r="L14" s="424">
        <v>987.04853104212862</v>
      </c>
      <c r="M14" s="425">
        <v>999</v>
      </c>
      <c r="N14" s="426">
        <v>925.0756756756748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12839</v>
      </c>
      <c r="D15" s="239">
        <v>830.15671625516006</v>
      </c>
      <c r="E15" s="423">
        <v>7653</v>
      </c>
      <c r="F15" s="424">
        <v>847.77025741539228</v>
      </c>
      <c r="G15" s="425">
        <v>5186</v>
      </c>
      <c r="H15" s="426">
        <v>804.1643463170077</v>
      </c>
      <c r="I15" s="238">
        <v>8617</v>
      </c>
      <c r="J15" s="239">
        <v>976.17805268654956</v>
      </c>
      <c r="K15" s="423">
        <v>5456</v>
      </c>
      <c r="L15" s="424">
        <v>1003.8875128299114</v>
      </c>
      <c r="M15" s="425">
        <v>3161</v>
      </c>
      <c r="N15" s="426">
        <v>928.35052515026939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32890</v>
      </c>
      <c r="D16" s="239">
        <v>923.94287625418031</v>
      </c>
      <c r="E16" s="423">
        <v>19134</v>
      </c>
      <c r="F16" s="424">
        <v>939.35774694261477</v>
      </c>
      <c r="G16" s="425">
        <v>13756</v>
      </c>
      <c r="H16" s="426">
        <v>902.50145899970926</v>
      </c>
      <c r="I16" s="238">
        <v>24652</v>
      </c>
      <c r="J16" s="239">
        <v>1009.0761577153979</v>
      </c>
      <c r="K16" s="423">
        <v>15610</v>
      </c>
      <c r="L16" s="424">
        <v>1032.7192511210756</v>
      </c>
      <c r="M16" s="425">
        <v>9042</v>
      </c>
      <c r="N16" s="426">
        <v>968.25900575093999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74919</v>
      </c>
      <c r="D17" s="239">
        <v>991.03951520976</v>
      </c>
      <c r="E17" s="423">
        <v>42005</v>
      </c>
      <c r="F17" s="424">
        <v>1008.3248141887865</v>
      </c>
      <c r="G17" s="425">
        <v>32914</v>
      </c>
      <c r="H17" s="426">
        <v>968.97993619736394</v>
      </c>
      <c r="I17" s="238">
        <v>57691</v>
      </c>
      <c r="J17" s="239">
        <v>1059.3207330432829</v>
      </c>
      <c r="K17" s="423">
        <v>35425</v>
      </c>
      <c r="L17" s="424">
        <v>1084.1893896965414</v>
      </c>
      <c r="M17" s="425">
        <v>22266</v>
      </c>
      <c r="N17" s="426">
        <v>1019.7549303871396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148513</v>
      </c>
      <c r="D18" s="239">
        <v>1035.6426550537662</v>
      </c>
      <c r="E18" s="423">
        <v>80964</v>
      </c>
      <c r="F18" s="424">
        <v>1067.3022338323192</v>
      </c>
      <c r="G18" s="425">
        <v>67549</v>
      </c>
      <c r="H18" s="426">
        <v>997.6955923847886</v>
      </c>
      <c r="I18" s="238">
        <v>111623</v>
      </c>
      <c r="J18" s="239">
        <v>1104.4984305205915</v>
      </c>
      <c r="K18" s="423">
        <v>68068</v>
      </c>
      <c r="L18" s="424">
        <v>1138.7277720808588</v>
      </c>
      <c r="M18" s="425">
        <v>43555</v>
      </c>
      <c r="N18" s="426">
        <v>1051.0046222018157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235763</v>
      </c>
      <c r="D19" s="239">
        <v>1040.241913871133</v>
      </c>
      <c r="E19" s="423">
        <v>124550</v>
      </c>
      <c r="F19" s="424">
        <v>1079.5266825371332</v>
      </c>
      <c r="G19" s="425">
        <v>111213</v>
      </c>
      <c r="H19" s="426">
        <v>996.24599669103418</v>
      </c>
      <c r="I19" s="238">
        <v>167184</v>
      </c>
      <c r="J19" s="239">
        <v>1111.7407354770787</v>
      </c>
      <c r="K19" s="423">
        <v>102000</v>
      </c>
      <c r="L19" s="424">
        <v>1149.4429355882346</v>
      </c>
      <c r="M19" s="425">
        <v>65184</v>
      </c>
      <c r="N19" s="426">
        <v>1052.7442883222875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363317</v>
      </c>
      <c r="D20" s="239">
        <v>1152.0699202624692</v>
      </c>
      <c r="E20" s="423">
        <v>188616</v>
      </c>
      <c r="F20" s="424">
        <v>1268.9763802116454</v>
      </c>
      <c r="G20" s="425">
        <v>174700</v>
      </c>
      <c r="H20" s="426">
        <v>1025.8550212936454</v>
      </c>
      <c r="I20" s="238">
        <v>237967</v>
      </c>
      <c r="J20" s="239">
        <v>1225.8448826517949</v>
      </c>
      <c r="K20" s="423">
        <v>148284</v>
      </c>
      <c r="L20" s="424">
        <v>1289.9455101696724</v>
      </c>
      <c r="M20" s="425">
        <v>89683</v>
      </c>
      <c r="N20" s="426">
        <v>1119.8593842757268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700847</v>
      </c>
      <c r="D21" s="239">
        <v>1426.9444247888623</v>
      </c>
      <c r="E21" s="423">
        <v>389250</v>
      </c>
      <c r="F21" s="424">
        <v>1617.0642104303138</v>
      </c>
      <c r="G21" s="425">
        <v>311597</v>
      </c>
      <c r="H21" s="426">
        <v>1189.4449412863419</v>
      </c>
      <c r="I21" s="238">
        <v>329123</v>
      </c>
      <c r="J21" s="239">
        <v>1298.2201154279701</v>
      </c>
      <c r="K21" s="423">
        <v>205065</v>
      </c>
      <c r="L21" s="424">
        <v>1376.2488509496975</v>
      </c>
      <c r="M21" s="425">
        <v>124058</v>
      </c>
      <c r="N21" s="426">
        <v>1169.240423269762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1991149</v>
      </c>
      <c r="D22" s="239">
        <v>1553.5019831313491</v>
      </c>
      <c r="E22" s="423">
        <v>1054539</v>
      </c>
      <c r="F22" s="424">
        <v>1728.5353974485572</v>
      </c>
      <c r="G22" s="425">
        <v>936609</v>
      </c>
      <c r="H22" s="426">
        <v>1356.4303212332984</v>
      </c>
      <c r="I22" s="238">
        <v>112786</v>
      </c>
      <c r="J22" s="239">
        <v>1346.9278775734579</v>
      </c>
      <c r="K22" s="423">
        <v>65917</v>
      </c>
      <c r="L22" s="424">
        <v>1458.1612509671263</v>
      </c>
      <c r="M22" s="425">
        <v>46869</v>
      </c>
      <c r="N22" s="426">
        <v>1190.4882207855926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1896338</v>
      </c>
      <c r="D23" s="239">
        <v>1504.4174837238936</v>
      </c>
      <c r="E23" s="423">
        <v>958032</v>
      </c>
      <c r="F23" s="424">
        <v>1747.6907035151232</v>
      </c>
      <c r="G23" s="425">
        <v>938306</v>
      </c>
      <c r="H23" s="426">
        <v>1256.029932857725</v>
      </c>
      <c r="I23" s="238">
        <v>18</v>
      </c>
      <c r="J23" s="239">
        <v>857.12444444444452</v>
      </c>
      <c r="K23" s="423">
        <v>13</v>
      </c>
      <c r="L23" s="424">
        <v>924.97692307692319</v>
      </c>
      <c r="M23" s="425">
        <v>5</v>
      </c>
      <c r="N23" s="426">
        <v>680.70800000000008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1680032</v>
      </c>
      <c r="D24" s="239">
        <v>1395.6091114990693</v>
      </c>
      <c r="E24" s="423">
        <v>811496</v>
      </c>
      <c r="F24" s="424">
        <v>1717.8669447538914</v>
      </c>
      <c r="G24" s="425">
        <v>868534</v>
      </c>
      <c r="H24" s="426">
        <v>1094.5145587622369</v>
      </c>
      <c r="I24" s="238">
        <v>36</v>
      </c>
      <c r="J24" s="239">
        <v>662.37277777777774</v>
      </c>
      <c r="K24" s="423">
        <v>6</v>
      </c>
      <c r="L24" s="424">
        <v>688.21</v>
      </c>
      <c r="M24" s="425">
        <v>30</v>
      </c>
      <c r="N24" s="426">
        <v>657.20533333333333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1370635</v>
      </c>
      <c r="D25" s="239">
        <v>1223.9581087525119</v>
      </c>
      <c r="E25" s="423">
        <v>587974</v>
      </c>
      <c r="F25" s="424">
        <v>1580.0277045923804</v>
      </c>
      <c r="G25" s="425">
        <v>782657</v>
      </c>
      <c r="H25" s="426">
        <v>956.45994209468347</v>
      </c>
      <c r="I25" s="238">
        <v>133</v>
      </c>
      <c r="J25" s="239">
        <v>509.40105263157869</v>
      </c>
      <c r="K25" s="423">
        <v>22</v>
      </c>
      <c r="L25" s="424">
        <v>508.22272727272735</v>
      </c>
      <c r="M25" s="425">
        <v>111</v>
      </c>
      <c r="N25" s="426">
        <v>509.63459459459438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1732035</v>
      </c>
      <c r="D26" s="239">
        <v>1023.0136060645391</v>
      </c>
      <c r="E26" s="423">
        <v>562061</v>
      </c>
      <c r="F26" s="424">
        <v>1329.8430932585557</v>
      </c>
      <c r="G26" s="425">
        <v>1169954</v>
      </c>
      <c r="H26" s="426">
        <v>875.60941784035685</v>
      </c>
      <c r="I26" s="238">
        <v>1804</v>
      </c>
      <c r="J26" s="239">
        <v>526.28689024390019</v>
      </c>
      <c r="K26" s="423">
        <v>63</v>
      </c>
      <c r="L26" s="424">
        <v>542.15730158730139</v>
      </c>
      <c r="M26" s="425">
        <v>1741</v>
      </c>
      <c r="N26" s="426">
        <v>525.71260195289824</v>
      </c>
      <c r="P26" s="38">
        <v>0</v>
      </c>
      <c r="R26" s="200"/>
      <c r="S26" s="193"/>
      <c r="T26" s="200"/>
      <c r="U26" s="193"/>
      <c r="V26" s="200"/>
      <c r="W26" s="193"/>
      <c r="X26" s="200" t="s">
        <v>231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81</v>
      </c>
      <c r="D27" s="239">
        <v>2240.244938271605</v>
      </c>
      <c r="E27" s="423">
        <v>63</v>
      </c>
      <c r="F27" s="424">
        <v>2447.5912698412699</v>
      </c>
      <c r="G27" s="425">
        <v>18</v>
      </c>
      <c r="H27" s="426">
        <v>1514.5327777777775</v>
      </c>
      <c r="I27" s="238">
        <v>2</v>
      </c>
      <c r="J27" s="239">
        <v>1174.93</v>
      </c>
      <c r="K27" s="423">
        <v>2</v>
      </c>
      <c r="L27" s="424">
        <v>1174.93</v>
      </c>
      <c r="M27" s="425">
        <v>0</v>
      </c>
      <c r="N27" s="426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8" t="s">
        <v>27</v>
      </c>
      <c r="C28" s="430">
        <v>72.737879254703628</v>
      </c>
      <c r="D28" s="429" t="s">
        <v>232</v>
      </c>
      <c r="E28" s="430">
        <v>71.100114048473799</v>
      </c>
      <c r="F28" s="429" t="s">
        <v>232</v>
      </c>
      <c r="G28" s="430">
        <v>74.202131045628448</v>
      </c>
      <c r="H28" s="429" t="s">
        <v>232</v>
      </c>
      <c r="I28" s="430">
        <v>56.223878672863584</v>
      </c>
      <c r="J28" s="429" t="s">
        <v>232</v>
      </c>
      <c r="K28" s="430">
        <v>56.122983917630123</v>
      </c>
      <c r="L28" s="429" t="s">
        <v>232</v>
      </c>
      <c r="M28" s="430">
        <v>56.38460838872065</v>
      </c>
      <c r="N28" s="429" t="s">
        <v>232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3" t="s">
        <v>0</v>
      </c>
      <c r="C30" s="544" t="s">
        <v>29</v>
      </c>
      <c r="D30" s="544"/>
      <c r="E30" s="544"/>
      <c r="F30" s="544"/>
      <c r="G30" s="544"/>
      <c r="H30" s="544"/>
      <c r="I30" s="544" t="s">
        <v>30</v>
      </c>
      <c r="J30" s="544"/>
      <c r="K30" s="544"/>
      <c r="L30" s="544"/>
      <c r="M30" s="544"/>
      <c r="N30" s="544"/>
    </row>
    <row r="31" spans="1:33" ht="14.25" customHeight="1">
      <c r="B31" s="543"/>
      <c r="C31" s="545" t="s">
        <v>6</v>
      </c>
      <c r="D31" s="545"/>
      <c r="E31" s="546" t="s">
        <v>3</v>
      </c>
      <c r="F31" s="546"/>
      <c r="G31" s="547" t="s">
        <v>4</v>
      </c>
      <c r="H31" s="547"/>
      <c r="I31" s="545" t="s">
        <v>6</v>
      </c>
      <c r="J31" s="545"/>
      <c r="K31" s="546" t="s">
        <v>3</v>
      </c>
      <c r="L31" s="546"/>
      <c r="M31" s="547" t="s">
        <v>4</v>
      </c>
      <c r="N31" s="547"/>
    </row>
    <row r="32" spans="1:33" ht="14.25" customHeight="1">
      <c r="B32" s="543"/>
      <c r="C32" s="440" t="s">
        <v>7</v>
      </c>
      <c r="D32" s="441" t="s">
        <v>8</v>
      </c>
      <c r="E32" s="437" t="s">
        <v>7</v>
      </c>
      <c r="F32" s="438" t="s">
        <v>8</v>
      </c>
      <c r="G32" s="439" t="s">
        <v>7</v>
      </c>
      <c r="H32" s="439" t="s">
        <v>8</v>
      </c>
      <c r="I32" s="440" t="s">
        <v>7</v>
      </c>
      <c r="J32" s="441" t="s">
        <v>8</v>
      </c>
      <c r="K32" s="437" t="s">
        <v>7</v>
      </c>
      <c r="L32" s="438" t="s">
        <v>8</v>
      </c>
      <c r="M32" s="439" t="s">
        <v>7</v>
      </c>
      <c r="N32" s="439" t="s">
        <v>8</v>
      </c>
    </row>
    <row r="33" spans="2:33" ht="14.25" customHeight="1">
      <c r="B33" s="241" t="s">
        <v>6</v>
      </c>
      <c r="C33" s="435">
        <v>6646331</v>
      </c>
      <c r="D33" s="436">
        <v>1512.7330687638048</v>
      </c>
      <c r="E33" s="431">
        <v>3868199</v>
      </c>
      <c r="F33" s="432">
        <v>1729.8760594736739</v>
      </c>
      <c r="G33" s="433">
        <v>2778113</v>
      </c>
      <c r="H33" s="434">
        <v>1210.3896776301037</v>
      </c>
      <c r="I33" s="435">
        <v>2349623</v>
      </c>
      <c r="J33" s="436">
        <v>937.56105432658558</v>
      </c>
      <c r="K33" s="431">
        <v>215507</v>
      </c>
      <c r="L33" s="432">
        <v>645.04222647060203</v>
      </c>
      <c r="M33" s="433">
        <v>2134108</v>
      </c>
      <c r="N33" s="434">
        <v>967.10027121869871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3">
        <v>0</v>
      </c>
      <c r="F34" s="424">
        <v>0</v>
      </c>
      <c r="G34" s="425">
        <v>0</v>
      </c>
      <c r="H34" s="426">
        <v>0</v>
      </c>
      <c r="I34" s="238">
        <v>0</v>
      </c>
      <c r="J34" s="239">
        <v>0</v>
      </c>
      <c r="K34" s="423">
        <v>0</v>
      </c>
      <c r="L34" s="424">
        <v>0</v>
      </c>
      <c r="M34" s="425">
        <v>0</v>
      </c>
      <c r="N34" s="426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3">
        <v>0</v>
      </c>
      <c r="F35" s="424">
        <v>0</v>
      </c>
      <c r="G35" s="425">
        <v>0</v>
      </c>
      <c r="H35" s="426">
        <v>0</v>
      </c>
      <c r="I35" s="238">
        <v>0</v>
      </c>
      <c r="J35" s="239">
        <v>0</v>
      </c>
      <c r="K35" s="423">
        <v>0</v>
      </c>
      <c r="L35" s="424">
        <v>0</v>
      </c>
      <c r="M35" s="425">
        <v>0</v>
      </c>
      <c r="N35" s="426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3">
        <v>0</v>
      </c>
      <c r="F36" s="424">
        <v>0</v>
      </c>
      <c r="G36" s="425">
        <v>0</v>
      </c>
      <c r="H36" s="426">
        <v>0</v>
      </c>
      <c r="I36" s="238">
        <v>0</v>
      </c>
      <c r="J36" s="239">
        <v>0</v>
      </c>
      <c r="K36" s="423">
        <v>0</v>
      </c>
      <c r="L36" s="424">
        <v>0</v>
      </c>
      <c r="M36" s="425">
        <v>0</v>
      </c>
      <c r="N36" s="426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3">
        <v>0</v>
      </c>
      <c r="F37" s="424">
        <v>0</v>
      </c>
      <c r="G37" s="425">
        <v>0</v>
      </c>
      <c r="H37" s="426">
        <v>0</v>
      </c>
      <c r="I37" s="238">
        <v>0</v>
      </c>
      <c r="J37" s="239">
        <v>0</v>
      </c>
      <c r="K37" s="423">
        <v>0</v>
      </c>
      <c r="L37" s="424">
        <v>0</v>
      </c>
      <c r="M37" s="425">
        <v>0</v>
      </c>
      <c r="N37" s="426">
        <v>0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3">
        <v>0</v>
      </c>
      <c r="F38" s="424">
        <v>0</v>
      </c>
      <c r="G38" s="425">
        <v>0</v>
      </c>
      <c r="H38" s="426">
        <v>0</v>
      </c>
      <c r="I38" s="238">
        <v>18</v>
      </c>
      <c r="J38" s="239">
        <v>855.01777777777772</v>
      </c>
      <c r="K38" s="423">
        <v>0</v>
      </c>
      <c r="L38" s="424">
        <v>0</v>
      </c>
      <c r="M38" s="425">
        <v>18</v>
      </c>
      <c r="N38" s="426">
        <v>855.01777777777772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3">
        <v>0</v>
      </c>
      <c r="F39" s="424">
        <v>0</v>
      </c>
      <c r="G39" s="425">
        <v>0</v>
      </c>
      <c r="H39" s="426">
        <v>0</v>
      </c>
      <c r="I39" s="238">
        <v>186</v>
      </c>
      <c r="J39" s="239">
        <v>940.04892473118298</v>
      </c>
      <c r="K39" s="423">
        <v>17</v>
      </c>
      <c r="L39" s="424">
        <v>794.87823529411764</v>
      </c>
      <c r="M39" s="425">
        <v>169</v>
      </c>
      <c r="N39" s="426">
        <v>954.6518934911245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3">
        <v>0</v>
      </c>
      <c r="F40" s="424">
        <v>0</v>
      </c>
      <c r="G40" s="425">
        <v>0</v>
      </c>
      <c r="H40" s="426">
        <v>0</v>
      </c>
      <c r="I40" s="238">
        <v>822</v>
      </c>
      <c r="J40" s="239">
        <v>959.45345498783445</v>
      </c>
      <c r="K40" s="423">
        <v>110</v>
      </c>
      <c r="L40" s="424">
        <v>960.476090909091</v>
      </c>
      <c r="M40" s="425">
        <v>712</v>
      </c>
      <c r="N40" s="426">
        <v>959.29546348314591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3">
        <v>0</v>
      </c>
      <c r="F41" s="424">
        <v>0</v>
      </c>
      <c r="G41" s="425">
        <v>0</v>
      </c>
      <c r="H41" s="426">
        <v>0</v>
      </c>
      <c r="I41" s="238">
        <v>3151</v>
      </c>
      <c r="J41" s="239">
        <v>984.79969850841053</v>
      </c>
      <c r="K41" s="423">
        <v>440</v>
      </c>
      <c r="L41" s="424">
        <v>860.40697727272754</v>
      </c>
      <c r="M41" s="425">
        <v>2711</v>
      </c>
      <c r="N41" s="426">
        <v>1004.9888528218374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3">
        <v>0</v>
      </c>
      <c r="F42" s="424">
        <v>0</v>
      </c>
      <c r="G42" s="425">
        <v>0</v>
      </c>
      <c r="H42" s="426">
        <v>0</v>
      </c>
      <c r="I42" s="238">
        <v>8902</v>
      </c>
      <c r="J42" s="239">
        <v>989.20767018647348</v>
      </c>
      <c r="K42" s="423">
        <v>1551</v>
      </c>
      <c r="L42" s="424">
        <v>881.42088974854846</v>
      </c>
      <c r="M42" s="425">
        <v>7351</v>
      </c>
      <c r="N42" s="426">
        <v>1011.9497864236143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41</v>
      </c>
      <c r="D43" s="239">
        <v>2490.6075609756099</v>
      </c>
      <c r="E43" s="423">
        <v>33</v>
      </c>
      <c r="F43" s="424">
        <v>2505.46696969697</v>
      </c>
      <c r="G43" s="425">
        <v>8</v>
      </c>
      <c r="H43" s="426">
        <v>2429.3125</v>
      </c>
      <c r="I43" s="238">
        <v>21574</v>
      </c>
      <c r="J43" s="239">
        <v>987.94546537498854</v>
      </c>
      <c r="K43" s="423">
        <v>4039</v>
      </c>
      <c r="L43" s="424">
        <v>876.56278534290641</v>
      </c>
      <c r="M43" s="425">
        <v>17535</v>
      </c>
      <c r="N43" s="426">
        <v>1013.6012763045339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359</v>
      </c>
      <c r="D44" s="239">
        <v>2596.5972980501379</v>
      </c>
      <c r="E44" s="423">
        <v>283</v>
      </c>
      <c r="F44" s="424">
        <v>2657.8856537102452</v>
      </c>
      <c r="G44" s="425">
        <v>76</v>
      </c>
      <c r="H44" s="426">
        <v>2368.3788157894733</v>
      </c>
      <c r="I44" s="238">
        <v>43069</v>
      </c>
      <c r="J44" s="239">
        <v>961.85410109359384</v>
      </c>
      <c r="K44" s="423">
        <v>7839</v>
      </c>
      <c r="L44" s="424">
        <v>867.03791044776187</v>
      </c>
      <c r="M44" s="425">
        <v>35230</v>
      </c>
      <c r="N44" s="426">
        <v>982.95157820039697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9000</v>
      </c>
      <c r="D45" s="239">
        <v>2761.7627466666672</v>
      </c>
      <c r="E45" s="423">
        <v>8165</v>
      </c>
      <c r="F45" s="424">
        <v>2814.9362278015933</v>
      </c>
      <c r="G45" s="425">
        <v>835</v>
      </c>
      <c r="H45" s="426">
        <v>2241.8088862275449</v>
      </c>
      <c r="I45" s="238">
        <v>82599</v>
      </c>
      <c r="J45" s="239">
        <v>926.44791982953654</v>
      </c>
      <c r="K45" s="423">
        <v>13490</v>
      </c>
      <c r="L45" s="424">
        <v>823.23042772424037</v>
      </c>
      <c r="M45" s="425">
        <v>69109</v>
      </c>
      <c r="N45" s="426">
        <v>946.59585958413345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198454</v>
      </c>
      <c r="D46" s="239">
        <v>2086.1086175637679</v>
      </c>
      <c r="E46" s="423">
        <v>145323</v>
      </c>
      <c r="F46" s="424">
        <v>2176.6397093371315</v>
      </c>
      <c r="G46" s="425">
        <v>53131</v>
      </c>
      <c r="H46" s="426">
        <v>1838.489527959196</v>
      </c>
      <c r="I46" s="238">
        <v>138396</v>
      </c>
      <c r="J46" s="239">
        <v>946.71087755426538</v>
      </c>
      <c r="K46" s="423">
        <v>20436</v>
      </c>
      <c r="L46" s="424">
        <v>804.56524075161497</v>
      </c>
      <c r="M46" s="425">
        <v>117960</v>
      </c>
      <c r="N46" s="426">
        <v>971.33692226178448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1646332</v>
      </c>
      <c r="D47" s="239">
        <v>1653.8591859904334</v>
      </c>
      <c r="E47" s="423">
        <v>949008</v>
      </c>
      <c r="F47" s="424">
        <v>1787.9270259470984</v>
      </c>
      <c r="G47" s="425">
        <v>697324</v>
      </c>
      <c r="H47" s="426">
        <v>1471.4024619115335</v>
      </c>
      <c r="I47" s="238">
        <v>206669</v>
      </c>
      <c r="J47" s="239">
        <v>954.87907692977694</v>
      </c>
      <c r="K47" s="423">
        <v>27350</v>
      </c>
      <c r="L47" s="424">
        <v>726.29350310786049</v>
      </c>
      <c r="M47" s="425">
        <v>179318</v>
      </c>
      <c r="N47" s="426">
        <v>989.74276235514628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1609857</v>
      </c>
      <c r="D48" s="239">
        <v>1603.2892276767445</v>
      </c>
      <c r="E48" s="423">
        <v>920384</v>
      </c>
      <c r="F48" s="424">
        <v>1791.1332376051744</v>
      </c>
      <c r="G48" s="425">
        <v>689473</v>
      </c>
      <c r="H48" s="426">
        <v>1352.5344900235402</v>
      </c>
      <c r="I48" s="238">
        <v>269581</v>
      </c>
      <c r="J48" s="239">
        <v>956.50206720800168</v>
      </c>
      <c r="K48" s="423">
        <v>30368</v>
      </c>
      <c r="L48" s="424">
        <v>656.26588184931506</v>
      </c>
      <c r="M48" s="425">
        <v>239213</v>
      </c>
      <c r="N48" s="426">
        <v>994.61693754102112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1304345</v>
      </c>
      <c r="D49" s="239">
        <v>1520.1160243723898</v>
      </c>
      <c r="E49" s="423">
        <v>776160</v>
      </c>
      <c r="F49" s="424">
        <v>1768.1534171176095</v>
      </c>
      <c r="G49" s="425">
        <v>528183</v>
      </c>
      <c r="H49" s="426">
        <v>1155.6280204966858</v>
      </c>
      <c r="I49" s="238">
        <v>364507</v>
      </c>
      <c r="J49" s="239">
        <v>968.74346295132773</v>
      </c>
      <c r="K49" s="423">
        <v>31456</v>
      </c>
      <c r="L49" s="424">
        <v>593.39947641149604</v>
      </c>
      <c r="M49" s="425">
        <v>333051</v>
      </c>
      <c r="N49" s="426">
        <v>1004.1939508363573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942191</v>
      </c>
      <c r="D50" s="239">
        <v>1350.7912058807608</v>
      </c>
      <c r="E50" s="423">
        <v>556524</v>
      </c>
      <c r="F50" s="424">
        <v>1637.7941499917349</v>
      </c>
      <c r="G50" s="425">
        <v>385664</v>
      </c>
      <c r="H50" s="426">
        <v>936.63866318868111</v>
      </c>
      <c r="I50" s="238">
        <v>421723</v>
      </c>
      <c r="J50" s="239">
        <v>948.0413774207218</v>
      </c>
      <c r="K50" s="423">
        <v>29632</v>
      </c>
      <c r="L50" s="424">
        <v>546.20799136069081</v>
      </c>
      <c r="M50" s="425">
        <v>392090</v>
      </c>
      <c r="N50" s="426">
        <v>978.41012734320975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935674</v>
      </c>
      <c r="D51" s="239">
        <v>1127.244268805159</v>
      </c>
      <c r="E51" s="423">
        <v>512258</v>
      </c>
      <c r="F51" s="424">
        <v>1409.6202179370493</v>
      </c>
      <c r="G51" s="425">
        <v>423402</v>
      </c>
      <c r="H51" s="426">
        <v>785.6123248118837</v>
      </c>
      <c r="I51" s="238">
        <v>788425</v>
      </c>
      <c r="J51" s="239">
        <v>902.58171540729381</v>
      </c>
      <c r="K51" s="423">
        <v>48779</v>
      </c>
      <c r="L51" s="424">
        <v>504.66075954816665</v>
      </c>
      <c r="M51" s="425">
        <v>739640</v>
      </c>
      <c r="N51" s="426">
        <v>928.82421326590725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78</v>
      </c>
      <c r="D52" s="239">
        <v>2282.5329487179488</v>
      </c>
      <c r="E52" s="423">
        <v>61</v>
      </c>
      <c r="F52" s="424">
        <v>2489.3178688524595</v>
      </c>
      <c r="G52" s="425">
        <v>17</v>
      </c>
      <c r="H52" s="426">
        <v>1540.5399999999997</v>
      </c>
      <c r="I52" s="238">
        <v>1</v>
      </c>
      <c r="J52" s="239">
        <v>1072.4100000000001</v>
      </c>
      <c r="K52" s="423">
        <v>0</v>
      </c>
      <c r="L52" s="424">
        <v>0</v>
      </c>
      <c r="M52" s="425">
        <v>1</v>
      </c>
      <c r="N52" s="426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8" t="s">
        <v>27</v>
      </c>
      <c r="C53" s="430">
        <v>75.29774235196885</v>
      </c>
      <c r="D53" s="429" t="s">
        <v>232</v>
      </c>
      <c r="E53" s="430">
        <v>75.080163634286052</v>
      </c>
      <c r="F53" s="429" t="s">
        <v>232</v>
      </c>
      <c r="G53" s="430">
        <v>75.60059875540658</v>
      </c>
      <c r="H53" s="429" t="s">
        <v>232</v>
      </c>
      <c r="I53" s="430">
        <v>78.354308054657309</v>
      </c>
      <c r="J53" s="429" t="s">
        <v>232</v>
      </c>
      <c r="K53" s="430">
        <v>74.190685221361719</v>
      </c>
      <c r="L53" s="429" t="s">
        <v>232</v>
      </c>
      <c r="M53" s="430">
        <v>78.774737630306262</v>
      </c>
      <c r="N53" s="429" t="s">
        <v>232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3" t="s">
        <v>0</v>
      </c>
      <c r="C55" s="544" t="s">
        <v>31</v>
      </c>
      <c r="D55" s="544"/>
      <c r="E55" s="544"/>
      <c r="F55" s="544"/>
      <c r="G55" s="544"/>
      <c r="H55" s="544"/>
      <c r="I55" s="544" t="s">
        <v>1</v>
      </c>
      <c r="J55" s="544"/>
      <c r="K55" s="544"/>
      <c r="L55" s="544"/>
      <c r="M55" s="544"/>
      <c r="N55" s="544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3"/>
      <c r="C56" s="545" t="s">
        <v>6</v>
      </c>
      <c r="D56" s="545"/>
      <c r="E56" s="546" t="s">
        <v>3</v>
      </c>
      <c r="F56" s="546"/>
      <c r="G56" s="547" t="s">
        <v>4</v>
      </c>
      <c r="H56" s="547"/>
      <c r="I56" s="545" t="s">
        <v>6</v>
      </c>
      <c r="J56" s="545"/>
      <c r="K56" s="546" t="s">
        <v>3</v>
      </c>
      <c r="L56" s="546"/>
      <c r="M56" s="547" t="s">
        <v>4</v>
      </c>
      <c r="N56" s="547"/>
    </row>
    <row r="57" spans="2:33" ht="14.25" customHeight="1">
      <c r="B57" s="543"/>
      <c r="C57" s="440" t="s">
        <v>7</v>
      </c>
      <c r="D57" s="441" t="s">
        <v>8</v>
      </c>
      <c r="E57" s="437" t="s">
        <v>7</v>
      </c>
      <c r="F57" s="438" t="s">
        <v>8</v>
      </c>
      <c r="G57" s="439" t="s">
        <v>7</v>
      </c>
      <c r="H57" s="439" t="s">
        <v>8</v>
      </c>
      <c r="I57" s="440" t="s">
        <v>7</v>
      </c>
      <c r="J57" s="441" t="s">
        <v>8</v>
      </c>
      <c r="K57" s="437" t="s">
        <v>7</v>
      </c>
      <c r="L57" s="438" t="s">
        <v>8</v>
      </c>
      <c r="M57" s="439" t="s">
        <v>7</v>
      </c>
      <c r="N57" s="439" t="s">
        <v>8</v>
      </c>
    </row>
    <row r="58" spans="2:33" ht="14.25" customHeight="1">
      <c r="B58" s="241" t="s">
        <v>6</v>
      </c>
      <c r="C58" s="435">
        <v>337183</v>
      </c>
      <c r="D58" s="436">
        <v>526.93110566072426</v>
      </c>
      <c r="E58" s="431">
        <v>177110</v>
      </c>
      <c r="F58" s="432">
        <v>530.17546298910304</v>
      </c>
      <c r="G58" s="433">
        <v>160059</v>
      </c>
      <c r="H58" s="434">
        <v>523.35692650834983</v>
      </c>
      <c r="I58" s="435">
        <v>46784</v>
      </c>
      <c r="J58" s="436">
        <v>784.95163453317343</v>
      </c>
      <c r="K58" s="431">
        <v>16495</v>
      </c>
      <c r="L58" s="432">
        <v>756.2016980903303</v>
      </c>
      <c r="M58" s="433">
        <v>30289</v>
      </c>
      <c r="N58" s="434">
        <v>800.60848030638158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2136</v>
      </c>
      <c r="D59" s="239">
        <v>364.65824906367044</v>
      </c>
      <c r="E59" s="423">
        <v>1104</v>
      </c>
      <c r="F59" s="424">
        <v>361.82950181159407</v>
      </c>
      <c r="G59" s="425">
        <v>1032</v>
      </c>
      <c r="H59" s="426">
        <v>367.68435077519393</v>
      </c>
      <c r="I59" s="238">
        <v>1</v>
      </c>
      <c r="J59" s="239">
        <v>367.05</v>
      </c>
      <c r="K59" s="423">
        <v>1</v>
      </c>
      <c r="L59" s="424">
        <v>367.05</v>
      </c>
      <c r="M59" s="425">
        <v>0</v>
      </c>
      <c r="N59" s="426">
        <v>0</v>
      </c>
    </row>
    <row r="60" spans="2:33" ht="14.25" customHeight="1">
      <c r="B60" s="240" t="s">
        <v>10</v>
      </c>
      <c r="C60" s="238">
        <v>10367</v>
      </c>
      <c r="D60" s="239">
        <v>369.80078228995876</v>
      </c>
      <c r="E60" s="423">
        <v>5318</v>
      </c>
      <c r="F60" s="424">
        <v>370.86326438510753</v>
      </c>
      <c r="G60" s="425">
        <v>5049</v>
      </c>
      <c r="H60" s="426">
        <v>368.68169340463481</v>
      </c>
      <c r="I60" s="238">
        <v>0</v>
      </c>
      <c r="J60" s="239">
        <v>0</v>
      </c>
      <c r="K60" s="423">
        <v>0</v>
      </c>
      <c r="L60" s="424">
        <v>0</v>
      </c>
      <c r="M60" s="425">
        <v>0</v>
      </c>
      <c r="N60" s="426">
        <v>0</v>
      </c>
    </row>
    <row r="61" spans="2:33" ht="14.25" customHeight="1">
      <c r="B61" s="237" t="s">
        <v>11</v>
      </c>
      <c r="C61" s="238">
        <v>26710</v>
      </c>
      <c r="D61" s="239">
        <v>373.15443728940465</v>
      </c>
      <c r="E61" s="423">
        <v>13540</v>
      </c>
      <c r="F61" s="424">
        <v>373.01166026587867</v>
      </c>
      <c r="G61" s="425">
        <v>13170</v>
      </c>
      <c r="H61" s="426">
        <v>373.3012255125285</v>
      </c>
      <c r="I61" s="238">
        <v>10</v>
      </c>
      <c r="J61" s="239">
        <v>371.72200000000004</v>
      </c>
      <c r="K61" s="423">
        <v>4</v>
      </c>
      <c r="L61" s="424">
        <v>292.88749999999999</v>
      </c>
      <c r="M61" s="425">
        <v>6</v>
      </c>
      <c r="N61" s="426">
        <v>424.27833333333336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58707</v>
      </c>
      <c r="D62" s="239">
        <v>377.88382799325439</v>
      </c>
      <c r="E62" s="423">
        <v>30106</v>
      </c>
      <c r="F62" s="424">
        <v>379.48425264066952</v>
      </c>
      <c r="G62" s="425">
        <v>28590</v>
      </c>
      <c r="H62" s="426">
        <v>376.22766526757562</v>
      </c>
      <c r="I62" s="238">
        <v>33</v>
      </c>
      <c r="J62" s="239">
        <v>385.63818181818186</v>
      </c>
      <c r="K62" s="423">
        <v>16</v>
      </c>
      <c r="L62" s="424">
        <v>360.56687500000004</v>
      </c>
      <c r="M62" s="425">
        <v>17</v>
      </c>
      <c r="N62" s="426">
        <v>409.23470588235296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90536</v>
      </c>
      <c r="D63" s="239">
        <v>386.55127882831164</v>
      </c>
      <c r="E63" s="423">
        <v>44879</v>
      </c>
      <c r="F63" s="424">
        <v>386.41999465228736</v>
      </c>
      <c r="G63" s="425">
        <v>45655</v>
      </c>
      <c r="H63" s="426">
        <v>386.67408367101109</v>
      </c>
      <c r="I63" s="238">
        <v>23</v>
      </c>
      <c r="J63" s="239">
        <v>500.3417391304348</v>
      </c>
      <c r="K63" s="423">
        <v>12</v>
      </c>
      <c r="L63" s="424">
        <v>616.50666666666666</v>
      </c>
      <c r="M63" s="425">
        <v>11</v>
      </c>
      <c r="N63" s="426">
        <v>373.6163636363637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3348</v>
      </c>
      <c r="D64" s="239">
        <v>433.97375746714437</v>
      </c>
      <c r="E64" s="423">
        <v>1843</v>
      </c>
      <c r="F64" s="424">
        <v>432.25637004883322</v>
      </c>
      <c r="G64" s="425">
        <v>1505</v>
      </c>
      <c r="H64" s="426">
        <v>436.07684385382044</v>
      </c>
      <c r="I64" s="238">
        <v>124</v>
      </c>
      <c r="J64" s="239">
        <v>354.38741935483864</v>
      </c>
      <c r="K64" s="423">
        <v>65</v>
      </c>
      <c r="L64" s="424">
        <v>345.45615384615382</v>
      </c>
      <c r="M64" s="425">
        <v>59</v>
      </c>
      <c r="N64" s="426">
        <v>364.22694915254232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3295</v>
      </c>
      <c r="D65" s="239">
        <v>431.43434294385423</v>
      </c>
      <c r="E65" s="423">
        <v>2034</v>
      </c>
      <c r="F65" s="424">
        <v>435.6562143559488</v>
      </c>
      <c r="G65" s="425">
        <v>1261</v>
      </c>
      <c r="H65" s="426">
        <v>424.62444091990471</v>
      </c>
      <c r="I65" s="238">
        <v>105</v>
      </c>
      <c r="J65" s="239">
        <v>346.75142857142851</v>
      </c>
      <c r="K65" s="423">
        <v>53</v>
      </c>
      <c r="L65" s="424">
        <v>358.46037735849052</v>
      </c>
      <c r="M65" s="425">
        <v>52</v>
      </c>
      <c r="N65" s="426">
        <v>334.81730769230768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4976</v>
      </c>
      <c r="D66" s="239">
        <v>475.62215032154347</v>
      </c>
      <c r="E66" s="423">
        <v>3020</v>
      </c>
      <c r="F66" s="424">
        <v>479.59315231788088</v>
      </c>
      <c r="G66" s="425">
        <v>1956</v>
      </c>
      <c r="H66" s="426">
        <v>469.49105316973413</v>
      </c>
      <c r="I66" s="238">
        <v>111</v>
      </c>
      <c r="J66" s="239">
        <v>386.81162162162167</v>
      </c>
      <c r="K66" s="423">
        <v>64</v>
      </c>
      <c r="L66" s="424">
        <v>405.83171875000011</v>
      </c>
      <c r="M66" s="425">
        <v>47</v>
      </c>
      <c r="N66" s="426">
        <v>360.91191489361694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8132</v>
      </c>
      <c r="D67" s="239">
        <v>523.40282710280326</v>
      </c>
      <c r="E67" s="423">
        <v>4931</v>
      </c>
      <c r="F67" s="424">
        <v>515.43378016629413</v>
      </c>
      <c r="G67" s="425">
        <v>3201</v>
      </c>
      <c r="H67" s="426">
        <v>535.67879412683533</v>
      </c>
      <c r="I67" s="238">
        <v>194</v>
      </c>
      <c r="J67" s="239">
        <v>372.05443298969072</v>
      </c>
      <c r="K67" s="423">
        <v>98</v>
      </c>
      <c r="L67" s="424">
        <v>393.74408163265304</v>
      </c>
      <c r="M67" s="425">
        <v>96</v>
      </c>
      <c r="N67" s="426">
        <v>349.91291666666672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14309</v>
      </c>
      <c r="D68" s="239">
        <v>591.83115381927496</v>
      </c>
      <c r="E68" s="423">
        <v>8370</v>
      </c>
      <c r="F68" s="424">
        <v>594.11002867383615</v>
      </c>
      <c r="G68" s="425">
        <v>5939</v>
      </c>
      <c r="H68" s="426">
        <v>588.61947129146279</v>
      </c>
      <c r="I68" s="238">
        <v>966</v>
      </c>
      <c r="J68" s="239">
        <v>656.73598343685262</v>
      </c>
      <c r="K68" s="423">
        <v>454</v>
      </c>
      <c r="L68" s="424">
        <v>674.70843612334795</v>
      </c>
      <c r="M68" s="425">
        <v>512</v>
      </c>
      <c r="N68" s="426">
        <v>640.79947265624935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21004</v>
      </c>
      <c r="D69" s="239">
        <v>667.01390449438202</v>
      </c>
      <c r="E69" s="423">
        <v>12372</v>
      </c>
      <c r="F69" s="424">
        <v>663.78545101842838</v>
      </c>
      <c r="G69" s="425">
        <v>8632</v>
      </c>
      <c r="H69" s="426">
        <v>671.64115500463458</v>
      </c>
      <c r="I69" s="238">
        <v>4147</v>
      </c>
      <c r="J69" s="239">
        <v>727.52796238244582</v>
      </c>
      <c r="K69" s="423">
        <v>2056</v>
      </c>
      <c r="L69" s="424">
        <v>705.55615758754891</v>
      </c>
      <c r="M69" s="425">
        <v>2091</v>
      </c>
      <c r="N69" s="426">
        <v>749.13199426112021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25022</v>
      </c>
      <c r="D70" s="239">
        <v>746.49455559107957</v>
      </c>
      <c r="E70" s="423">
        <v>14561</v>
      </c>
      <c r="F70" s="424">
        <v>743.19377721310389</v>
      </c>
      <c r="G70" s="425">
        <v>10460</v>
      </c>
      <c r="H70" s="426">
        <v>751.11626290630841</v>
      </c>
      <c r="I70" s="238">
        <v>8729</v>
      </c>
      <c r="J70" s="239">
        <v>778.74152938480847</v>
      </c>
      <c r="K70" s="423">
        <v>4116</v>
      </c>
      <c r="L70" s="424">
        <v>767.7336103012633</v>
      </c>
      <c r="M70" s="425">
        <v>4613</v>
      </c>
      <c r="N70" s="426">
        <v>788.56346629091547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24415</v>
      </c>
      <c r="D71" s="239">
        <v>799.07643334016029</v>
      </c>
      <c r="E71" s="423">
        <v>13899</v>
      </c>
      <c r="F71" s="424">
        <v>794.00518022879464</v>
      </c>
      <c r="G71" s="425">
        <v>10516</v>
      </c>
      <c r="H71" s="426">
        <v>805.77910992772877</v>
      </c>
      <c r="I71" s="238">
        <v>10459</v>
      </c>
      <c r="J71" s="239">
        <v>790.56993115976525</v>
      </c>
      <c r="K71" s="423">
        <v>4527</v>
      </c>
      <c r="L71" s="424">
        <v>757.23162138281305</v>
      </c>
      <c r="M71" s="425">
        <v>5932</v>
      </c>
      <c r="N71" s="426">
        <v>816.01202966958704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18520</v>
      </c>
      <c r="D72" s="239">
        <v>822.22097408207298</v>
      </c>
      <c r="E72" s="423">
        <v>9909</v>
      </c>
      <c r="F72" s="424">
        <v>816.96500756887701</v>
      </c>
      <c r="G72" s="425">
        <v>8611</v>
      </c>
      <c r="H72" s="426">
        <v>828.26921147369524</v>
      </c>
      <c r="I72" s="238">
        <v>6842</v>
      </c>
      <c r="J72" s="239">
        <v>872.05127594270721</v>
      </c>
      <c r="K72" s="423">
        <v>2355</v>
      </c>
      <c r="L72" s="424">
        <v>838.16972399150757</v>
      </c>
      <c r="M72" s="425">
        <v>4487</v>
      </c>
      <c r="N72" s="426">
        <v>889.83399375975102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12121</v>
      </c>
      <c r="D73" s="239">
        <v>818.0349434865102</v>
      </c>
      <c r="E73" s="423">
        <v>5992</v>
      </c>
      <c r="F73" s="424">
        <v>807.41121662216267</v>
      </c>
      <c r="G73" s="425">
        <v>6129</v>
      </c>
      <c r="H73" s="426">
        <v>828.42120084842384</v>
      </c>
      <c r="I73" s="238">
        <v>4761</v>
      </c>
      <c r="J73" s="239">
        <v>846.88982986767519</v>
      </c>
      <c r="K73" s="423">
        <v>1275</v>
      </c>
      <c r="L73" s="424">
        <v>810.76964705882392</v>
      </c>
      <c r="M73" s="425">
        <v>3486</v>
      </c>
      <c r="N73" s="426">
        <v>860.10074010327037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7307</v>
      </c>
      <c r="D74" s="239">
        <v>785.13606815382536</v>
      </c>
      <c r="E74" s="423">
        <v>3123</v>
      </c>
      <c r="F74" s="424">
        <v>778.82093179634967</v>
      </c>
      <c r="G74" s="425">
        <v>4184</v>
      </c>
      <c r="H74" s="426">
        <v>789.8497801147231</v>
      </c>
      <c r="I74" s="238">
        <v>3837</v>
      </c>
      <c r="J74" s="239">
        <v>791.66611415168097</v>
      </c>
      <c r="K74" s="423">
        <v>751</v>
      </c>
      <c r="L74" s="424">
        <v>758.77098535286302</v>
      </c>
      <c r="M74" s="425">
        <v>3086</v>
      </c>
      <c r="N74" s="426">
        <v>799.67137718729737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3846</v>
      </c>
      <c r="D75" s="239">
        <v>765.21453978159127</v>
      </c>
      <c r="E75" s="423">
        <v>1440</v>
      </c>
      <c r="F75" s="424">
        <v>762.87754166666627</v>
      </c>
      <c r="G75" s="425">
        <v>2406</v>
      </c>
      <c r="H75" s="426">
        <v>766.61324189526215</v>
      </c>
      <c r="I75" s="238">
        <v>2742</v>
      </c>
      <c r="J75" s="239">
        <v>756.70534646243584</v>
      </c>
      <c r="K75" s="423">
        <v>356</v>
      </c>
      <c r="L75" s="424">
        <v>698.02890449438223</v>
      </c>
      <c r="M75" s="425">
        <v>2386</v>
      </c>
      <c r="N75" s="426">
        <v>765.46008801341122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2432</v>
      </c>
      <c r="D76" s="239">
        <v>791.20583470394809</v>
      </c>
      <c r="E76" s="423">
        <v>669</v>
      </c>
      <c r="F76" s="424">
        <v>793.34911808669665</v>
      </c>
      <c r="G76" s="425">
        <v>1763</v>
      </c>
      <c r="H76" s="426">
        <v>790.39252977878709</v>
      </c>
      <c r="I76" s="238">
        <v>3700</v>
      </c>
      <c r="J76" s="239">
        <v>721.78218918918958</v>
      </c>
      <c r="K76" s="423">
        <v>292</v>
      </c>
      <c r="L76" s="424">
        <v>623.12184931506863</v>
      </c>
      <c r="M76" s="425">
        <v>3408</v>
      </c>
      <c r="N76" s="426">
        <v>730.23548122065768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3">
        <v>0</v>
      </c>
      <c r="F77" s="424">
        <v>0</v>
      </c>
      <c r="G77" s="425">
        <v>0</v>
      </c>
      <c r="H77" s="426">
        <v>0</v>
      </c>
      <c r="I77" s="238">
        <v>0</v>
      </c>
      <c r="J77" s="239">
        <v>0</v>
      </c>
      <c r="K77" s="423">
        <v>0</v>
      </c>
      <c r="L77" s="424">
        <v>0</v>
      </c>
      <c r="M77" s="425">
        <v>0</v>
      </c>
      <c r="N77" s="426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8" t="s">
        <v>27</v>
      </c>
      <c r="C78" s="430">
        <v>35.755690530068243</v>
      </c>
      <c r="D78" s="429" t="s">
        <v>232</v>
      </c>
      <c r="E78" s="430">
        <v>36.097464852351649</v>
      </c>
      <c r="F78" s="429" t="s">
        <v>232</v>
      </c>
      <c r="G78" s="430">
        <v>35.378747836735201</v>
      </c>
      <c r="H78" s="429" t="s">
        <v>232</v>
      </c>
      <c r="I78" s="430">
        <v>65.918177154582764</v>
      </c>
      <c r="J78" s="429" t="s">
        <v>232</v>
      </c>
      <c r="K78" s="430">
        <v>61.66565625947257</v>
      </c>
      <c r="L78" s="429" t="s">
        <v>232</v>
      </c>
      <c r="M78" s="430">
        <v>68.234045363003077</v>
      </c>
      <c r="N78" s="429" t="s">
        <v>232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230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68" activePane="bottomLeft" state="frozen"/>
      <selection activeCell="Q29" sqref="Q29"/>
      <selection pane="bottomLeft" activeCell="H93" sqref="H93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1054935</v>
      </c>
      <c r="M31" cm="1">
        <f t="array" ref="M31">LOOKUP(2,1/(E21:E44&lt;&gt;""),E21:E44)</f>
        <v>6646331</v>
      </c>
      <c r="N31" cm="1">
        <f t="array" ref="N31">LOOKUP(2,1/(F21:F44&lt;&gt;""),F21:F44)</f>
        <v>2349623</v>
      </c>
      <c r="O31" cm="1">
        <f t="array" ref="O31">LOOKUP(2,1/(G21:G44&lt;&gt;""),G21:G44)</f>
        <v>337183</v>
      </c>
      <c r="P31" cm="1">
        <f t="array" ref="P31">LOOKUP(2,1/(H21:H44&lt;&gt;""),H21:H44)</f>
        <v>46784</v>
      </c>
      <c r="Q31" cm="1">
        <f t="array" ref="Q31">LOOKUP(2,1/(I21:I44&lt;&gt;""),I21:I44)</f>
        <v>10434856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4" t="s">
        <v>119</v>
      </c>
      <c r="D40" s="45">
        <v>1035537</v>
      </c>
      <c r="E40" s="45">
        <v>6603397</v>
      </c>
      <c r="F40" s="45">
        <v>2348668</v>
      </c>
      <c r="G40" s="45">
        <v>340047</v>
      </c>
      <c r="H40" s="45">
        <v>46648</v>
      </c>
      <c r="I40" s="45">
        <v>10374297</v>
      </c>
      <c r="J40" s="30"/>
    </row>
    <row r="41" spans="2:42">
      <c r="B41" s="44"/>
      <c r="C41" s="44" t="s">
        <v>120</v>
      </c>
      <c r="D41" s="45">
        <v>1038484</v>
      </c>
      <c r="E41" s="45">
        <v>6607770</v>
      </c>
      <c r="F41" s="45">
        <v>2346859</v>
      </c>
      <c r="G41" s="45">
        <v>339536</v>
      </c>
      <c r="H41" s="45">
        <v>46654</v>
      </c>
      <c r="I41" s="45">
        <v>10379303</v>
      </c>
      <c r="J41" s="30"/>
    </row>
    <row r="42" spans="2:42">
      <c r="B42" s="44"/>
      <c r="C42" s="44" t="s">
        <v>121</v>
      </c>
      <c r="D42" s="45">
        <v>1043356</v>
      </c>
      <c r="E42" s="45">
        <v>6621675</v>
      </c>
      <c r="F42" s="45">
        <v>2348180</v>
      </c>
      <c r="G42" s="45">
        <v>337484</v>
      </c>
      <c r="H42" s="45">
        <v>46677</v>
      </c>
      <c r="I42" s="45">
        <v>10397372</v>
      </c>
      <c r="J42" s="30"/>
      <c r="K42" s="201"/>
      <c r="L42" s="201"/>
      <c r="M42" s="201"/>
      <c r="N42" s="201"/>
      <c r="O42" s="201"/>
      <c r="P42" s="201"/>
    </row>
    <row r="43" spans="2:42">
      <c r="B43" s="44"/>
      <c r="C43" s="44" t="s">
        <v>122</v>
      </c>
      <c r="D43" s="45">
        <v>1049132</v>
      </c>
      <c r="E43" s="45">
        <v>6637561</v>
      </c>
      <c r="F43" s="45">
        <v>2349981</v>
      </c>
      <c r="G43" s="45">
        <v>336815</v>
      </c>
      <c r="H43" s="45">
        <v>46742</v>
      </c>
      <c r="I43" s="45">
        <v>10420231</v>
      </c>
    </row>
    <row r="44" spans="2:42" ht="15.75" customHeight="1">
      <c r="B44" s="50"/>
      <c r="C44" s="47" t="s">
        <v>123</v>
      </c>
      <c r="D44" s="48">
        <v>1054935</v>
      </c>
      <c r="E44" s="48">
        <v>6646331</v>
      </c>
      <c r="F44" s="48">
        <v>2349623</v>
      </c>
      <c r="G44" s="48">
        <v>337183</v>
      </c>
      <c r="H44" s="48">
        <v>46784</v>
      </c>
      <c r="I44" s="49">
        <v>10434856</v>
      </c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3" t="s">
        <v>119</v>
      </c>
      <c r="D81" s="51">
        <v>6.2995229780459017</v>
      </c>
      <c r="E81" s="51">
        <v>1.6905049292983199</v>
      </c>
      <c r="F81" s="51">
        <v>-0.15550565695401364</v>
      </c>
      <c r="G81" s="51">
        <v>-0.56727302499802734</v>
      </c>
      <c r="H81" s="51">
        <v>0.97843969174820078</v>
      </c>
      <c r="I81" s="51">
        <v>1.6260983709334598</v>
      </c>
    </row>
    <row r="82" spans="2:17">
      <c r="B82" s="44"/>
      <c r="C82" s="53" t="s">
        <v>120</v>
      </c>
      <c r="D82" s="51">
        <v>6.1665465437835021</v>
      </c>
      <c r="E82" s="51">
        <v>1.6288872326112092</v>
      </c>
      <c r="F82" s="51">
        <v>-0.15749431731403307</v>
      </c>
      <c r="G82" s="51">
        <v>-0.6071250841602982</v>
      </c>
      <c r="H82" s="51">
        <v>0.90405744441561797</v>
      </c>
      <c r="I82" s="51">
        <v>1.574301894008423</v>
      </c>
    </row>
    <row r="83" spans="2:17">
      <c r="B83" s="44"/>
      <c r="C83" s="53" t="s">
        <v>121</v>
      </c>
      <c r="D83" s="51">
        <v>6.1065177817778649</v>
      </c>
      <c r="E83" s="51">
        <v>1.6117656915939138</v>
      </c>
      <c r="F83" s="51">
        <v>-0.17277119210421521</v>
      </c>
      <c r="G83" s="51">
        <v>-0.74291932590218046</v>
      </c>
      <c r="H83" s="51">
        <v>0.97127282166651341</v>
      </c>
      <c r="I83" s="51">
        <v>1.5523663091445483</v>
      </c>
      <c r="L83" s="202"/>
      <c r="M83" s="202"/>
      <c r="N83" s="202"/>
      <c r="O83" s="202"/>
      <c r="P83" s="202"/>
      <c r="Q83" s="202"/>
    </row>
    <row r="84" spans="2:17">
      <c r="B84" s="44"/>
      <c r="C84" s="53" t="s">
        <v>122</v>
      </c>
      <c r="D84" s="51">
        <v>5.9978762678488895</v>
      </c>
      <c r="E84" s="51">
        <v>1.5757525488967028</v>
      </c>
      <c r="F84" s="51">
        <v>-0.12647914942771621</v>
      </c>
      <c r="G84" s="51">
        <v>-0.78999225324524192</v>
      </c>
      <c r="H84" s="51">
        <v>1.028833268490903</v>
      </c>
      <c r="I84" s="51">
        <v>1.531236386273549</v>
      </c>
    </row>
    <row r="85" spans="2:17">
      <c r="B85" s="44"/>
      <c r="C85" s="54" t="s">
        <v>123</v>
      </c>
      <c r="D85" s="55">
        <v>5.9700473027203271</v>
      </c>
      <c r="E85" s="55">
        <v>1.5215250504794664</v>
      </c>
      <c r="F85" s="55">
        <v>-0.14793226308739138</v>
      </c>
      <c r="G85" s="55">
        <v>-0.78096263797056142</v>
      </c>
      <c r="H85" s="55">
        <v>1.019174296078762</v>
      </c>
      <c r="I85" s="55">
        <v>1.4917992813678449</v>
      </c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6" activePane="bottomLeft" state="frozen"/>
      <selection activeCell="Q29" sqref="Q29"/>
      <selection pane="bottomLeft" activeCell="T47" sqref="T47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50" t="s">
        <v>215</v>
      </c>
      <c r="C4" s="551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1278658.4469900008</v>
      </c>
      <c r="L30" s="26" cm="1">
        <f t="array" ref="L30">LOOKUP(2,1/(E21:E44&lt;&gt;""),E21:E44)</f>
        <v>10054124.689649994</v>
      </c>
      <c r="M30" s="26" cm="1">
        <f t="array" ref="M30">LOOKUP(2,1/(F21:F44&lt;&gt;""),F21:F44)</f>
        <v>2202915.0171500011</v>
      </c>
      <c r="N30" s="26" cm="1">
        <f t="array" ref="N30">LOOKUP(2,1/(G21:G44&lt;&gt;""),G21:G44)</f>
        <v>177672.2110000001</v>
      </c>
      <c r="O30" s="26" cm="1">
        <f t="array" ref="O30">LOOKUP(2,1/(H21:H44&lt;&gt;""),H21:H44)</f>
        <v>36723.177269999978</v>
      </c>
      <c r="P30" s="26" cm="1">
        <f t="array" ref="P30">LOOKUP(2,1/(I21:I44&lt;&gt;""),I21:I44)</f>
        <v>13750093.542059995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4" t="s">
        <v>119</v>
      </c>
      <c r="D40" s="45">
        <v>1252665.1100300001</v>
      </c>
      <c r="E40" s="45">
        <v>9954976.057739988</v>
      </c>
      <c r="F40" s="45">
        <v>2197948.6009300025</v>
      </c>
      <c r="G40" s="45">
        <v>178801.08243000007</v>
      </c>
      <c r="H40" s="45">
        <v>36503.806609999992</v>
      </c>
      <c r="I40" s="45">
        <v>13620894.657739991</v>
      </c>
      <c r="J40" s="45"/>
    </row>
    <row r="41" spans="2:43">
      <c r="B41" s="44"/>
      <c r="C41" s="44" t="s">
        <v>120</v>
      </c>
      <c r="D41" s="45">
        <v>1256508.7960600015</v>
      </c>
      <c r="E41" s="45">
        <v>9969134.7870100029</v>
      </c>
      <c r="F41" s="45">
        <v>2197305.4992400007</v>
      </c>
      <c r="G41" s="45">
        <v>178607.73790000009</v>
      </c>
      <c r="H41" s="45">
        <v>36527.25621</v>
      </c>
      <c r="I41" s="45">
        <v>13638084.076420005</v>
      </c>
    </row>
    <row r="42" spans="2:43">
      <c r="B42" s="44"/>
      <c r="C42" s="44" t="s">
        <v>121</v>
      </c>
      <c r="D42" s="45">
        <v>1262830.6537500017</v>
      </c>
      <c r="E42" s="45">
        <v>9999184.5034599993</v>
      </c>
      <c r="F42" s="45">
        <v>2199495.4408900007</v>
      </c>
      <c r="G42" s="45">
        <v>177726.64880000008</v>
      </c>
      <c r="H42" s="45">
        <v>36559.697810000005</v>
      </c>
      <c r="I42" s="45">
        <v>13675796.944710005</v>
      </c>
    </row>
    <row r="43" spans="2:43">
      <c r="B43" s="50"/>
      <c r="C43" s="44" t="s">
        <v>122</v>
      </c>
      <c r="D43" s="45">
        <v>1271005.8614200018</v>
      </c>
      <c r="E43" s="45">
        <v>10032715.483870002</v>
      </c>
      <c r="F43" s="45">
        <v>2202361.3074999996</v>
      </c>
      <c r="G43" s="45">
        <v>177509.14300000013</v>
      </c>
      <c r="H43" s="45">
        <v>36657.547519999986</v>
      </c>
      <c r="I43" s="45">
        <v>13720249.343310006</v>
      </c>
    </row>
    <row r="44" spans="2:43">
      <c r="B44" s="50"/>
      <c r="C44" s="47" t="s">
        <v>123</v>
      </c>
      <c r="D44" s="48">
        <v>1278658.4469900008</v>
      </c>
      <c r="E44" s="48">
        <v>10054124.689649994</v>
      </c>
      <c r="F44" s="48">
        <v>2202915.0171500011</v>
      </c>
      <c r="G44" s="48">
        <v>177672.2110000001</v>
      </c>
      <c r="H44" s="48">
        <v>36723.177269999978</v>
      </c>
      <c r="I44" s="49">
        <v>13750093.542059995</v>
      </c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1">
        <v>10.539882894136344</v>
      </c>
      <c r="E81" s="51">
        <v>6.1460468844867444</v>
      </c>
      <c r="F81" s="51">
        <v>4.1254226438033559</v>
      </c>
      <c r="G81" s="51">
        <v>4.0547483129906636</v>
      </c>
      <c r="H81" s="51">
        <v>6.4869586277820801</v>
      </c>
      <c r="I81" s="51">
        <v>6.1745972454904319</v>
      </c>
    </row>
    <row r="82" spans="2:9">
      <c r="B82" s="44"/>
      <c r="C82" s="44" t="s">
        <v>120</v>
      </c>
      <c r="D82" s="51">
        <v>10.35256261196249</v>
      </c>
      <c r="E82" s="51">
        <v>6.0538439871955951</v>
      </c>
      <c r="F82" s="51">
        <v>4.1156519654500068</v>
      </c>
      <c r="G82" s="51">
        <v>4.0259252700169501</v>
      </c>
      <c r="H82" s="51">
        <v>6.3018582882321983</v>
      </c>
      <c r="I82" s="51">
        <v>6.0899804892881937</v>
      </c>
    </row>
    <row r="83" spans="2:9">
      <c r="B83" s="44"/>
      <c r="C83" s="44" t="s">
        <v>121</v>
      </c>
      <c r="D83" s="51">
        <v>10.258124915523826</v>
      </c>
      <c r="E83" s="51">
        <v>6.0145473059419974</v>
      </c>
      <c r="F83" s="51">
        <v>4.088262020999589</v>
      </c>
      <c r="G83" s="51">
        <v>3.9175362702897676</v>
      </c>
      <c r="H83" s="51">
        <v>6.2876949111487779</v>
      </c>
      <c r="I83" s="51">
        <v>6.0487170899059972</v>
      </c>
    </row>
    <row r="84" spans="2:9">
      <c r="B84" s="44"/>
      <c r="C84" s="44" t="s">
        <v>122</v>
      </c>
      <c r="D84" s="51">
        <v>10.170838750428391</v>
      </c>
      <c r="E84" s="51">
        <v>5.9744612581330125</v>
      </c>
      <c r="F84" s="51">
        <v>4.1366663840565421</v>
      </c>
      <c r="G84" s="51">
        <v>3.8865066879803178</v>
      </c>
      <c r="H84" s="51">
        <v>6.3663813437947026</v>
      </c>
      <c r="I84" s="51">
        <v>6.0216957261136406</v>
      </c>
    </row>
    <row r="85" spans="2:9">
      <c r="B85" s="44"/>
      <c r="C85" s="54" t="s">
        <v>123</v>
      </c>
      <c r="D85" s="55">
        <v>10.157715838196157</v>
      </c>
      <c r="E85" s="55">
        <v>5.9238243233991073</v>
      </c>
      <c r="F85" s="55">
        <v>4.1063997326342472</v>
      </c>
      <c r="G85" s="55">
        <v>3.8735899316276745</v>
      </c>
      <c r="H85" s="55">
        <v>6.3046116735292701</v>
      </c>
      <c r="I85" s="55">
        <v>5.9801866993865804</v>
      </c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48"/>
      <c r="D88" s="549"/>
      <c r="E88" s="549"/>
      <c r="F88" s="549"/>
      <c r="G88" s="549"/>
      <c r="H88" s="549"/>
      <c r="I88" s="549"/>
    </row>
    <row r="89" spans="2:9">
      <c r="C89" s="548"/>
      <c r="D89" s="548"/>
      <c r="E89" s="548"/>
      <c r="F89" s="548"/>
      <c r="G89" s="548"/>
      <c r="H89" s="548"/>
      <c r="I89" s="548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74" activePane="bottomLeft" state="frozen"/>
      <selection activeCell="H25" sqref="H25"/>
      <selection pane="bottomLeft" activeCell="S52" sqref="S5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1212.0732054486775</v>
      </c>
      <c r="L36" s="31" cm="1">
        <f t="array" ref="L36">LOOKUP(2,1/(E21:E44&lt;&gt;""),E21:E44)</f>
        <v>1512.7330687638027</v>
      </c>
      <c r="M36" s="31" cm="1">
        <f t="array" ref="M36">LOOKUP(2,1/(F21:F44&lt;&gt;""),F21:F44)</f>
        <v>937.56105432658819</v>
      </c>
      <c r="N36" s="31" cm="1">
        <f t="array" ref="N36">LOOKUP(2,1/(G21:G44&lt;&gt;""),G21:G44)</f>
        <v>526.9311056607246</v>
      </c>
      <c r="O36" s="31" cm="1">
        <f t="array" ref="O36">LOOKUP(2,1/(H21:H44&lt;&gt;""),H21:H44)</f>
        <v>784.95163453317332</v>
      </c>
      <c r="P36" s="31" cm="1">
        <f t="array" ref="P36">LOOKUP(2,1/(I21:I44&lt;&gt;""),I21:I44)</f>
        <v>1317.7080299009392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4" t="s">
        <v>119</v>
      </c>
      <c r="D40" s="51">
        <v>1209.6768247102714</v>
      </c>
      <c r="E40" s="51">
        <v>1507.5537723598911</v>
      </c>
      <c r="F40" s="51">
        <v>935.82771210320175</v>
      </c>
      <c r="G40" s="51">
        <v>525.8128506647613</v>
      </c>
      <c r="H40" s="51">
        <v>782.53744233407633</v>
      </c>
      <c r="I40" s="51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4" t="s">
        <v>120</v>
      </c>
      <c r="D41" s="51">
        <v>1209.9452625750628</v>
      </c>
      <c r="E41" s="51">
        <v>1508.6988177569742</v>
      </c>
      <c r="F41" s="51">
        <v>936.27503792942002</v>
      </c>
      <c r="G41" s="51">
        <v>526.03475890627237</v>
      </c>
      <c r="H41" s="51">
        <v>782.93943091696315</v>
      </c>
      <c r="I41" s="51">
        <v>1313.9691630950563</v>
      </c>
      <c r="K41" s="31"/>
      <c r="L41" s="31"/>
      <c r="M41" s="31"/>
      <c r="N41" s="31"/>
      <c r="O41" s="31"/>
      <c r="P41" s="31"/>
    </row>
    <row r="42" spans="2:42">
      <c r="B42" s="44"/>
      <c r="C42" s="44" t="s">
        <v>121</v>
      </c>
      <c r="D42" s="51">
        <v>1210.354523048702</v>
      </c>
      <c r="E42" s="51">
        <v>1510.0687520091215</v>
      </c>
      <c r="F42" s="51">
        <v>936.68093625275776</v>
      </c>
      <c r="G42" s="51">
        <v>526.62244373066596</v>
      </c>
      <c r="H42" s="51">
        <v>783.24866229620591</v>
      </c>
      <c r="I42" s="51">
        <v>1315.3128448909979</v>
      </c>
      <c r="K42" s="31"/>
      <c r="L42" s="31"/>
      <c r="M42" s="31"/>
      <c r="N42" s="31"/>
      <c r="O42" s="31"/>
      <c r="P42" s="31"/>
    </row>
    <row r="43" spans="2:42">
      <c r="B43" s="44"/>
      <c r="C43" s="44" t="s">
        <v>122</v>
      </c>
      <c r="D43" s="51">
        <v>1211.4832656138615</v>
      </c>
      <c r="E43" s="51">
        <v>1511.5063325022552</v>
      </c>
      <c r="F43" s="51">
        <v>937.18260168911979</v>
      </c>
      <c r="G43" s="51">
        <v>527.02267713730123</v>
      </c>
      <c r="H43" s="51">
        <v>784.25286722861642</v>
      </c>
      <c r="I43" s="51">
        <v>1316.693396078264</v>
      </c>
      <c r="K43" s="31"/>
      <c r="L43" s="31"/>
      <c r="M43" s="31"/>
      <c r="N43" s="31"/>
      <c r="O43" s="31"/>
      <c r="P43" s="31"/>
    </row>
    <row r="44" spans="2:42">
      <c r="B44" s="50"/>
      <c r="C44" s="47" t="s">
        <v>123</v>
      </c>
      <c r="D44" s="55">
        <v>1212.0732054486775</v>
      </c>
      <c r="E44" s="55">
        <v>1512.7330687638027</v>
      </c>
      <c r="F44" s="55">
        <v>937.56105432658819</v>
      </c>
      <c r="G44" s="55">
        <v>526.9311056607246</v>
      </c>
      <c r="H44" s="55">
        <v>784.95163453317332</v>
      </c>
      <c r="I44" s="55">
        <v>1317.7080299009392</v>
      </c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119</v>
      </c>
      <c r="D81" s="51">
        <v>3.9890676809210213</v>
      </c>
      <c r="E81" s="51">
        <v>4.3814729391757901</v>
      </c>
      <c r="F81" s="51">
        <v>4.287595754703255</v>
      </c>
      <c r="G81" s="51">
        <v>4.6483904028406187</v>
      </c>
      <c r="H81" s="51">
        <v>5.4551436453657454</v>
      </c>
      <c r="I81" s="51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4" t="s">
        <v>120</v>
      </c>
      <c r="D82" s="51">
        <v>3.9428767389100727</v>
      </c>
      <c r="E82" s="51">
        <v>4.354034443431809</v>
      </c>
      <c r="F82" s="51">
        <v>4.2798868613581398</v>
      </c>
      <c r="G82" s="51">
        <v>4.6613505828262403</v>
      </c>
      <c r="H82" s="51">
        <v>5.3494388437155038</v>
      </c>
      <c r="I82" s="51">
        <v>4.4456900132002319</v>
      </c>
      <c r="K82" s="202"/>
      <c r="L82" s="202"/>
      <c r="M82" s="202"/>
      <c r="N82" s="202"/>
      <c r="O82" s="202"/>
      <c r="P82" s="202"/>
    </row>
    <row r="83" spans="2:16">
      <c r="B83" s="44"/>
      <c r="C83" s="44" t="s">
        <v>121</v>
      </c>
      <c r="D83" s="51">
        <v>3.9126787124277085</v>
      </c>
      <c r="E83" s="51">
        <v>4.3329446982656838</v>
      </c>
      <c r="F83" s="51">
        <v>4.2684077921301355</v>
      </c>
      <c r="G83" s="51">
        <v>4.6953381708798814</v>
      </c>
      <c r="H83" s="51">
        <v>5.2652818380055422</v>
      </c>
      <c r="I83" s="51">
        <v>4.4276179316922182</v>
      </c>
      <c r="K83" s="31"/>
      <c r="L83" s="31"/>
      <c r="M83" s="31"/>
      <c r="N83" s="31"/>
      <c r="O83" s="31"/>
      <c r="P83" s="31"/>
    </row>
    <row r="84" spans="2:16">
      <c r="B84" s="44"/>
      <c r="C84" s="44" t="s">
        <v>122</v>
      </c>
      <c r="D84" s="51">
        <v>3.9368359343679105</v>
      </c>
      <c r="E84" s="51">
        <v>4.3304711989397671</v>
      </c>
      <c r="F84" s="51">
        <v>4.2685443520736888</v>
      </c>
      <c r="G84" s="51">
        <v>4.7137370991471528</v>
      </c>
      <c r="H84" s="51">
        <v>5.2831928298319841</v>
      </c>
      <c r="I84" s="51">
        <v>4.422736784920267</v>
      </c>
      <c r="K84" s="31"/>
      <c r="L84" s="31"/>
      <c r="M84" s="31"/>
      <c r="N84" s="31"/>
      <c r="O84" s="31"/>
      <c r="P84" s="31"/>
    </row>
    <row r="85" spans="2:16">
      <c r="B85" s="44"/>
      <c r="C85" s="47" t="s">
        <v>123</v>
      </c>
      <c r="D85" s="55">
        <v>3.9517473494308009</v>
      </c>
      <c r="E85" s="55">
        <v>4.336321061696724</v>
      </c>
      <c r="F85" s="55">
        <v>4.2606348492760793</v>
      </c>
      <c r="G85" s="55">
        <v>4.6911890029881498</v>
      </c>
      <c r="H85" s="55">
        <v>5.2321130263442095</v>
      </c>
      <c r="I85" s="55">
        <v>4.4224138795445844</v>
      </c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48"/>
      <c r="D88" s="529"/>
      <c r="E88" s="529"/>
      <c r="F88" s="529"/>
      <c r="G88" s="529"/>
      <c r="H88" s="529"/>
      <c r="I88" s="529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I24" sqref="I24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5" t="s">
        <v>33</v>
      </c>
      <c r="C1" s="556"/>
      <c r="D1" s="556"/>
      <c r="E1" s="556"/>
      <c r="F1" s="556"/>
      <c r="G1" s="556"/>
    </row>
    <row r="3" spans="1:138" ht="18.75">
      <c r="B3" s="248" t="s">
        <v>236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7" t="s">
        <v>41</v>
      </c>
      <c r="C4" s="559" t="s">
        <v>40</v>
      </c>
      <c r="D4" s="560"/>
      <c r="E4" s="251" t="s">
        <v>34</v>
      </c>
      <c r="F4" s="251"/>
      <c r="G4" s="251"/>
    </row>
    <row r="5" spans="1:138" ht="18.600000000000001" customHeight="1">
      <c r="A5" s="250"/>
      <c r="B5" s="558"/>
      <c r="C5" s="252" t="s">
        <v>7</v>
      </c>
      <c r="D5" s="252" t="s">
        <v>32</v>
      </c>
      <c r="E5" s="452" t="s">
        <v>4</v>
      </c>
      <c r="F5" s="453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6" t="s">
        <v>29</v>
      </c>
      <c r="C6" s="457">
        <v>989233</v>
      </c>
      <c r="D6" s="458">
        <f>C6/$C$12</f>
        <v>0.46584256911235278</v>
      </c>
      <c r="E6" s="454">
        <v>0.26612520502182613</v>
      </c>
      <c r="F6" s="455">
        <v>0.11497814821401457</v>
      </c>
      <c r="G6" s="460">
        <v>0.17540425679801805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9" t="s">
        <v>28</v>
      </c>
      <c r="C7" s="457">
        <v>166047</v>
      </c>
      <c r="D7" s="458">
        <f t="shared" ref="D7:D11" si="0">C7/$C$12</f>
        <v>7.8193672343521536E-2</v>
      </c>
      <c r="E7" s="454">
        <v>0.20404832106045565</v>
      </c>
      <c r="F7" s="455">
        <v>0.12872561395278498</v>
      </c>
      <c r="G7" s="460">
        <v>0.15769365187298429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6" t="s">
        <v>35</v>
      </c>
      <c r="C8" s="457">
        <v>240588</v>
      </c>
      <c r="D8" s="458">
        <f t="shared" si="0"/>
        <v>0.1132959899413007</v>
      </c>
      <c r="E8" s="454">
        <v>0.34102977132962509</v>
      </c>
      <c r="F8" s="455">
        <v>0.24703136316235486</v>
      </c>
      <c r="G8" s="460">
        <v>0.28804206629608037</v>
      </c>
      <c r="H8" s="3"/>
      <c r="I8" s="3"/>
      <c r="J8" s="553"/>
      <c r="K8" s="553"/>
      <c r="L8" s="553"/>
      <c r="M8" s="553"/>
      <c r="N8" s="55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6" t="s">
        <v>30</v>
      </c>
      <c r="C9" s="457">
        <v>562482</v>
      </c>
      <c r="D9" s="458">
        <f t="shared" si="0"/>
        <v>0.26488002316891412</v>
      </c>
      <c r="E9" s="454">
        <v>0.25917682066517617</v>
      </c>
      <c r="F9" s="455">
        <v>6.1583209233060314E-2</v>
      </c>
      <c r="G9" s="460">
        <v>0.24098597909417219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6" t="s">
        <v>31</v>
      </c>
      <c r="C10" s="457">
        <v>142479</v>
      </c>
      <c r="D10" s="458">
        <f t="shared" si="0"/>
        <v>6.7095197394909906E-2</v>
      </c>
      <c r="E10" s="454">
        <v>0.42642400614773301</v>
      </c>
      <c r="F10" s="455">
        <v>0.4190503077183671</v>
      </c>
      <c r="G10" s="460">
        <v>0.42255689047193956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6" t="s">
        <v>37</v>
      </c>
      <c r="C11" s="457">
        <v>22706</v>
      </c>
      <c r="D11" s="458">
        <f t="shared" si="0"/>
        <v>1.0692548039001005E-2</v>
      </c>
      <c r="E11" s="454">
        <v>0.48255142130806561</v>
      </c>
      <c r="F11" s="455">
        <v>0.49045165201576235</v>
      </c>
      <c r="G11" s="460">
        <v>0.48533686730506154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2123535</v>
      </c>
      <c r="D12" s="257">
        <f>SUM(D6:D11)</f>
        <v>1.0000000000000002</v>
      </c>
      <c r="E12" s="461">
        <v>0.26980851226190122</v>
      </c>
      <c r="F12" s="462">
        <v>0.13933653013099867</v>
      </c>
      <c r="G12" s="258">
        <v>0.2072548240729806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6" t="s">
        <v>38</v>
      </c>
      <c r="C13" s="457">
        <v>465</v>
      </c>
      <c r="D13" s="458">
        <f>C13/C14</f>
        <v>2.1892655367231639E-4</v>
      </c>
      <c r="E13" s="454">
        <v>2.348619262089987E-3</v>
      </c>
      <c r="F13" s="455">
        <v>4.0006154793045083E-3</v>
      </c>
      <c r="G13" s="460">
        <v>2.462323798227127E-3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2124000</v>
      </c>
      <c r="D14" s="261">
        <v>1</v>
      </c>
      <c r="E14" s="461">
        <v>0.26127177891026626</v>
      </c>
      <c r="F14" s="462">
        <v>0.13897938325590498</v>
      </c>
      <c r="G14" s="261">
        <v>0.2035485683750691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0.46584256911235278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0.1132959899413007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0.26488002316891412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0.15620034433110477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6.7095197394909906E-2</v>
      </c>
      <c r="D45" s="71">
        <f>SUM(C41:C44)</f>
        <v>1.0002189265536725</v>
      </c>
      <c r="E45" s="71">
        <f>SUM(C41:C44)</f>
        <v>1.0002189265536725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1.0692548039001005E-2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7.8193672343521536E-2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2.1892655367231639E-4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0.31240068866220955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1.0002189265536725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4"/>
      <c r="M54" s="554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4"/>
      <c r="M56" s="554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4"/>
      <c r="M62" s="554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52"/>
      <c r="M63" s="552"/>
      <c r="N63" s="552"/>
      <c r="O63" s="552"/>
      <c r="P63" s="552"/>
      <c r="Q63" s="552"/>
      <c r="R63" s="552"/>
      <c r="S63" s="552"/>
      <c r="T63" s="552"/>
      <c r="U63" s="552"/>
      <c r="V63" s="552"/>
      <c r="W63" s="552"/>
      <c r="X63" s="552"/>
      <c r="Y63" s="552"/>
      <c r="Z63" s="552"/>
      <c r="AA63" s="552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029965B81DE14C9C1C877CED9F0127" ma:contentTypeVersion="1" ma:contentTypeDescription="Crear nuevo documento." ma:contentTypeScope="" ma:versionID="82d664d1b9294c97abae10414ad512e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d185dcfeebc1ad7e50039e8a2b90b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B3E665E-5402-40C3-98A0-193CDC696842}"/>
</file>

<file path=customXml/itemProps2.xml><?xml version="1.0" encoding="utf-8"?>
<ds:datastoreItem xmlns:ds="http://schemas.openxmlformats.org/officeDocument/2006/customXml" ds:itemID="{A053CA71-0486-4950-B204-185DA06EEB78}"/>
</file>

<file path=customXml/itemProps3.xml><?xml version="1.0" encoding="utf-8"?>
<ds:datastoreItem xmlns:ds="http://schemas.openxmlformats.org/officeDocument/2006/customXml" ds:itemID="{F50B2E3D-46ED-4B62-B15B-01EF58D3BF39}"/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2025-12-19T08:33:43Z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0x010100CD029965B81DE14C9C1C877CED9F0127</vt:lpwstr>
  </property>
</Properties>
</file>