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1\Octubre proximo\"/>
    </mc:Choice>
  </mc:AlternateContent>
  <xr:revisionPtr revIDLastSave="0" documentId="13_ncr:1_{BD734A3A-B363-4BFE-9ABC-01E52FE1D4D2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nuevas'!$A$1:$U$46</definedName>
    <definedName name="_xlnm.Print_Area" localSheetId="11">'Evolución y pensión media'!$A$1:$I$90</definedName>
    <definedName name="_xlnm.Print_Area" localSheetId="5">'Importe €'!$A$1:$I$80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clases'!$A$1:$I$79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€'!$A$1:$I$79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D13" i="27"/>
  <c r="D7" i="27"/>
  <c r="D8" i="27"/>
  <c r="D9" i="27"/>
  <c r="D10" i="27"/>
  <c r="D11" i="27"/>
  <c r="D6" i="27"/>
  <c r="C12" i="27"/>
  <c r="C14" i="27" s="1"/>
  <c r="D12" i="27" l="1"/>
  <c r="F19" i="25"/>
  <c r="E19" i="25"/>
  <c r="D19" i="25"/>
  <c r="C19" i="25"/>
  <c r="C41" i="27" l="1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<sst xmlns="http://schemas.openxmlformats.org/spreadsheetml/2006/main" count="878" uniqueCount="216">
  <si>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</si>
  <si>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</si>
  <si>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</si>
  <si>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</si>
  <si>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</si>
  <si>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</si>
  <si>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</si>
  <si>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</si>
  <si>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</si>
  <si>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</si>
  <si>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</si>
  <si>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</si>
  <si>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</si>
  <si>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</si>
  <si>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</si>
  <si>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</si>
  <si>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</si>
  <si>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</si>
  <si>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</si>
  <si>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</si>
  <si>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</si>
  <si>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</si>
  <si>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</si>
  <si>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</si>
  <si>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</si>
  <si>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</si>
  <si>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</si>
  <si>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</si>
  <si>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</si>
  <si>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</si>
  <si>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</si>
  <si>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</si>
  <si>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</si>
  <si>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</si>
  <si>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</si>
  <si>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</si>
  <si>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</si>
  <si>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</si>
  <si>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</si>
  <si>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</si>
  <si>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</si>
  <si>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</si>
  <si>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</si>
  <si>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</si>
  <si>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</si>
  <si>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</si>
  <si>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</si>
  <si>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</si>
  <si>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</si>
  <si>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</si>
  <si>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</si>
  <si>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</si>
  <si>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</si>
  <si>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</si>
  <si>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</si>
  <si>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</si>
  <si>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</si>
  <si>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</si>
  <si>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</si>
  <si>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</si>
  <si>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</si>
  <si>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</si>
  <si>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</si>
  <si>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</si>
  <si>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</si>
  <si>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</si>
  <si>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</si>
  <si>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</si>
  <si>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</si>
  <si>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</si>
  <si>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</si>
  <si>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</si>
  <si>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</si>
  <si>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</si>
  <si>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</si>
  <si>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</si>
  <si>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</si>
  <si>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</si>
  <si>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</si>
  <si>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</si>
  <si>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</si>
  <si>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</si>
  <si>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</si>
  <si>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</si>
  <si>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</si>
  <si>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</si>
  <si>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</si>
  <si>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</si>
  <si>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</si>
  <si>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</si>
  <si>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</si>
  <si>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</si>
  <si>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</si>
  <si>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</si>
  <si>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</si>
  <si>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</si>
  <si>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</si>
  <si>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</si>
  <si>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</si>
  <si>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</si>
  <si>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</si>
  <si>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</si>
  <si>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</si>
  <si>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</si>
  <si>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</si>
  <si>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</si>
  <si>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</si>
  <si>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</si>
  <si>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</si>
  <si>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</si>
  <si>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</si>
  <si>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</si>
  <si>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</si>
  <si>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</si>
  <si>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</si>
  <si>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</si>
  <si>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</si>
  <si>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</si>
  <si>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</si>
  <si>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</si>
  <si>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</si>
  <si>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</si>
  <si>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</si>
  <si>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</si>
  <si>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</si>
  <si>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</si>
  <si>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</si>
  <si>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</si>
  <si>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</si>
  <si>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</si>
  <si>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</si>
  <si>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</si>
  <si>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</si>
  <si>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</si>
  <si>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</si>
  <si>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</si>
  <si>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</si>
  <si>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</si>
  <si>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</si>
  <si>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</si>
  <si>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</si>
  <si>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</si>
  <si>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</si>
  <si>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</si>
  <si>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</si>
  <si>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</si>
  <si>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</si>
  <si>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</si>
  <si>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</si>
  <si>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</si>
  <si>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</si>
  <si>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</si>
  <si>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</si>
  <si>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</si>
  <si>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</si>
  <si>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</si>
  <si>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</si>
  <si>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</si>
  <si>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</si>
  <si>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</si>
  <si>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</si>
  <si>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</si>
  <si>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</si>
  <si>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</si>
  <si>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</si>
  <si>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</si>
  <si>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</si>
  <si>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</si>
  <si>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</si>
  <si>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</si>
  <si>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</si>
  <si>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</si>
  <si>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</si>
  <si>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</si>
  <si>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</si>
  <si>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</si>
  <si>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</si>
  <si>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</si>
  <si>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</si>
  <si>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</si>
  <si>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</si>
  <si>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</si>
  <si>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</si>
  <si>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</si>
  <si>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</si>
  <si>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</si>
  <si>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</si>
  <si>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</si>
  <si>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</si>
  <si>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</si>
  <si>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</si>
  <si>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</si>
  <si>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</si>
  <si>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</si>
  <si>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</si>
  <si>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</si>
  <si>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</si>
  <si>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</si>
  <si>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</si>
  <si>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</si>
  <si>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</si>
  <si>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</si>
  <si>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</si>
  <si>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</si>
  <si>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PENSIONES CONTRIBUTIVAS EN VIGOR A 1 DE OCTUBRE DE 2021</t>
  </si>
  <si>
    <t>SEPTIEMBRE 2021</t>
  </si>
  <si>
    <t>Datos a 1 de Octubre de 2021</t>
  </si>
  <si>
    <t xml:space="preserve">  1 de Octubre de 2021</t>
  </si>
  <si>
    <t>Septiembre 2021</t>
  </si>
  <si>
    <t>Septiembre 2021 (2)</t>
  </si>
  <si>
    <t>(2) Incremento sobre Septiembre 2020</t>
  </si>
  <si>
    <t>1 de  Octubre de 2021</t>
  </si>
  <si>
    <t>1 Octubre 2021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</si>
  <si>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</si>
  <si>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53 pensiones de las que no consta el género</t>
    </r>
  </si>
  <si>
    <t>Datos a 01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</si>
</sst>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3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  <xf numFmtId="0" fontId="101" fillId="41" borderId="69" applyNumberFormat="0" applyFont="0" applyBorder="0" applyAlignment="0" applyProtection="0">
      <alignment horizontal="center" vertical="center"/>
    </xf>
    <xf numFmtId="0" fontId="101" fillId="43" borderId="69" applyNumberFormat="0" applyFont="0" applyBorder="0" applyAlignment="0" applyProtection="0">
      <alignment horizontal="center" vertical="center"/>
    </xf>
    <xf numFmtId="0" fontId="101" fillId="46" borderId="67" applyNumberFormat="0" applyFont="0" applyBorder="0" applyAlignment="0" applyProtection="0">
      <alignment horizontal="center" vertical="center"/>
    </xf>
    <xf numFmtId="0" fontId="101" fillId="48" borderId="67" applyNumberFormat="0" applyFont="0" applyBorder="0" applyAlignment="0" applyProtection="0">
      <alignment horizontal="center" vertical="center"/>
    </xf>
    <xf numFmtId="0" fontId="129" fillId="51" borderId="46" applyNumberFormat="0" applyFont="0" applyBorder="0" applyAlignment="0" applyProtection="0">
      <alignment horizontal="center" vertical="center" wrapText="1"/>
    </xf>
    <xf numFmtId="0" fontId="129" fillId="52" borderId="46" applyNumberFormat="0" applyFont="0" applyBorder="0" applyAlignment="0" applyProtection="0">
      <alignment horizontal="center" vertical="center" wrapText="1"/>
    </xf>
    <xf numFmtId="3" fontId="127" fillId="53" borderId="70" applyNumberFormat="0" applyFont="0" applyBorder="0" applyAlignment="0" applyProtection="0">
      <alignment horizontal="right" indent="1"/>
    </xf>
    <xf numFmtId="3" fontId="127" fillId="54" borderId="68" applyNumberFormat="0" applyFont="0" applyBorder="0" applyAlignment="0" applyProtection="0">
      <alignment horizontal="right" vertical="center" indent="1"/>
    </xf>
    <xf numFmtId="3" fontId="127" fillId="55" borderId="70" applyNumberFormat="0" applyFont="0" applyBorder="0" applyAlignment="0" applyProtection="0">
      <alignment horizontal="right" indent="1"/>
    </xf>
    <xf numFmtId="3" fontId="127" fillId="56" borderId="68" applyNumberFormat="0" applyFont="0" applyBorder="0" applyAlignment="0" applyProtection="0">
      <alignment horizontal="right" vertical="center" indent="1"/>
    </xf>
    <xf numFmtId="0" fontId="129" fillId="57" borderId="68" applyNumberFormat="0" applyFont="0" applyBorder="0" applyAlignment="0" applyProtection="0">
      <alignment horizontal="center" vertical="center" wrapText="1"/>
    </xf>
    <xf numFmtId="0" fontId="129" fillId="58" borderId="68" applyNumberFormat="0" applyFont="0" applyBorder="0" applyAlignment="0" applyProtection="0">
      <alignment horizontal="center" vertical="center" wrapText="1"/>
    </xf>
    <xf numFmtId="0" fontId="129" fillId="59" borderId="46" applyNumberFormat="0" applyFont="0" applyBorder="0" applyAlignment="0" applyProtection="0">
      <alignment horizontal="center" vertical="center" wrapText="1"/>
    </xf>
    <xf numFmtId="0" fontId="8" fillId="47" borderId="0" applyNumberFormat="0" applyFont="0" applyBorder="0" applyAlignment="0" applyProtection="0"/>
    <xf numFmtId="0" fontId="8" fillId="49" borderId="0" applyNumberFormat="0" applyFont="0" applyBorder="0" applyAlignment="0" applyProtection="0"/>
    <xf numFmtId="37" fontId="130" fillId="60" borderId="72" applyNumberFormat="0" applyFont="0" applyBorder="0" applyAlignment="0" applyProtection="0">
      <alignment horizontal="right" vertical="top" indent="1"/>
    </xf>
    <xf numFmtId="37" fontId="130" fillId="61" borderId="68" applyNumberFormat="0" applyFont="0" applyBorder="0" applyAlignment="0" applyProtection="0">
      <alignment horizontal="right" vertical="top" indent="1"/>
    </xf>
    <xf numFmtId="0" fontId="131" fillId="62" borderId="71" applyNumberFormat="0" applyFont="0" applyBorder="0" applyAlignment="0" applyProtection="0">
      <alignment horizontal="right" vertical="center" indent="1"/>
    </xf>
    <xf numFmtId="0" fontId="131" fillId="62" borderId="68" applyNumberFormat="0" applyFont="0" applyBorder="0" applyAlignment="0" applyProtection="0">
      <alignment horizontal="right" vertical="center" indent="1"/>
    </xf>
    <xf numFmtId="0" fontId="131" fillId="63" borderId="68" applyNumberFormat="0" applyFont="0" applyBorder="0" applyAlignment="0" applyProtection="0">
      <alignment horizontal="right" vertical="center" indent="1"/>
    </xf>
    <xf numFmtId="3" fontId="127" fillId="64" borderId="70" applyNumberFormat="0" applyFont="0" applyBorder="0" applyAlignment="0" applyProtection="0">
      <alignment horizontal="right" indent="1"/>
    </xf>
    <xf numFmtId="3" fontId="127" fillId="65" borderId="68" applyNumberFormat="0" applyFont="0" applyBorder="0" applyAlignment="0" applyProtection="0">
      <alignment horizontal="right" vertical="center" indent="1"/>
    </xf>
    <xf numFmtId="0" fontId="131" fillId="66" borderId="71" applyNumberFormat="0" applyFont="0" applyBorder="0" applyAlignment="0" applyProtection="0">
      <alignment horizontal="right" vertical="center" indent="1"/>
    </xf>
    <xf numFmtId="0" fontId="131" fillId="67" borderId="71" applyNumberFormat="0" applyFont="0" applyBorder="0" applyAlignment="0" applyProtection="0">
      <alignment horizontal="right" vertical="center" indent="1"/>
    </xf>
    <xf numFmtId="0" fontId="131" fillId="68" borderId="71" applyNumberFormat="0" applyFont="0" applyBorder="0" applyAlignment="0" applyProtection="0">
      <alignment horizontal="right" vertical="center" indent="1"/>
    </xf>
    <xf numFmtId="0" fontId="131" fillId="69" borderId="71" applyNumberFormat="0" applyFont="0" applyBorder="0" applyAlignment="0" applyProtection="0">
      <alignment horizontal="right" vertical="center" indent="1"/>
    </xf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2" fillId="77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3" fillId="0" borderId="0"/>
    <xf numFmtId="37" fontId="130" fillId="79" borderId="72" applyNumberFormat="0" applyFont="0" applyBorder="0" applyAlignment="0" applyProtection="0">
      <alignment horizontal="right" vertical="top" indent="1"/>
    </xf>
    <xf numFmtId="0" fontId="8" fillId="44" borderId="0" applyNumberFormat="0" applyFont="0" applyBorder="0" applyAlignment="0" applyProtection="0"/>
    <xf numFmtId="0" fontId="8" fillId="42" borderId="0" applyNumberFormat="0" applyFont="0" applyBorder="0" applyAlignment="0" applyProtection="0"/>
    <xf numFmtId="0" fontId="8" fillId="45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80" borderId="0" applyNumberFormat="0" applyFont="0" applyBorder="0" applyAlignment="0" applyProtection="0"/>
    <xf numFmtId="0" fontId="8" fillId="81" borderId="0" applyNumberFormat="0" applyFont="0" applyBorder="0" applyAlignment="0" applyProtection="0">
      <alignment horizontal="center" vertical="center"/>
    </xf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84" borderId="0" applyNumberFormat="0" applyFont="0" applyBorder="0" applyAlignment="0" applyProtection="0"/>
    <xf numFmtId="0" fontId="132" fillId="85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8" fillId="89" borderId="0" applyNumberFormat="0" applyFont="0" applyBorder="0" applyAlignment="0" applyProtection="0"/>
    <xf numFmtId="0" fontId="8" fillId="90" borderId="0" applyNumberFormat="0" applyFont="0" applyBorder="0" applyAlignment="0" applyProtection="0">
      <alignment horizontal="center" vertical="center"/>
    </xf>
    <xf numFmtId="0" fontId="8" fillId="91" borderId="0" applyNumberFormat="0" applyFont="0" applyBorder="0" applyAlignment="0" applyProtection="0">
      <alignment horizontal="center" vertical="center"/>
    </xf>
    <xf numFmtId="3" fontId="134" fillId="92" borderId="0" applyNumberFormat="0" applyFont="0" applyBorder="0" applyAlignment="0" applyProtection="0">
      <alignment vertical="top"/>
    </xf>
    <xf numFmtId="3" fontId="134" fillId="93" borderId="0" applyNumberFormat="0" applyFont="0" applyBorder="0" applyAlignment="0" applyProtection="0">
      <alignment vertical="top"/>
    </xf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96" borderId="0" applyNumberFormat="0" applyFont="0" applyBorder="0" applyAlignment="0" applyProtection="0"/>
    <xf numFmtId="0" fontId="132" fillId="97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8" borderId="0" applyNumberFormat="0" applyFont="0" applyBorder="0" applyAlignment="0" applyProtection="0">
      <alignment vertical="top"/>
    </xf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103" borderId="0" applyNumberFormat="0" applyFont="0" applyBorder="0" applyAlignment="0" applyProtection="0"/>
    <xf numFmtId="0" fontId="132" fillId="104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5" fillId="105" borderId="46" applyNumberFormat="0" applyFont="0" applyBorder="0" applyAlignment="0" applyProtection="0">
      <alignment horizontal="center" vertical="center"/>
    </xf>
    <xf numFmtId="0" fontId="128" fillId="106" borderId="46" applyNumberFormat="0" applyFont="0" applyBorder="0" applyAlignment="0" applyProtection="0">
      <alignment horizontal="center" vertical="center"/>
    </xf>
    <xf numFmtId="0" fontId="128" fillId="107" borderId="46" applyNumberFormat="0" applyFont="0" applyBorder="0" applyAlignment="0" applyProtection="0">
      <alignment horizontal="center" vertical="center"/>
    </xf>
    <xf numFmtId="0" fontId="128" fillId="108" borderId="46" applyNumberFormat="0" applyFont="0" applyBorder="0" applyAlignment="0" applyProtection="0">
      <alignment horizontal="center" vertical="center"/>
    </xf>
    <xf numFmtId="0" fontId="128" fillId="109" borderId="46" applyNumberFormat="0" applyFont="0" applyBorder="0" applyAlignment="0" applyProtection="0">
      <alignment horizontal="center" vertical="center"/>
    </xf>
    <xf numFmtId="0" fontId="128" fillId="110" borderId="46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34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8" xfId="5" applyNumberFormat="1" applyFont="1" applyFill="1" applyBorder="1" applyAlignment="1">
      <alignment horizontal="right" vertical="center" indent="1"/>
    </xf>
    <xf numFmtId="171" fontId="69" fillId="3" borderId="42" xfId="5" applyNumberFormat="1" applyFont="1" applyFill="1" applyBorder="1" applyAlignment="1">
      <alignment horizontal="right" vertical="center" indent="1"/>
    </xf>
    <xf numFmtId="171" fontId="69" fillId="3" borderId="37" xfId="5" applyNumberFormat="1" applyFont="1" applyFill="1" applyBorder="1" applyAlignment="1">
      <alignment horizontal="right" vertical="center" indent="1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48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171" fontId="82" fillId="0" borderId="33" xfId="5" applyNumberFormat="1" applyFont="1" applyFill="1" applyBorder="1" applyAlignment="1">
      <alignment horizontal="right" vertical="center" indent="1"/>
    </xf>
    <xf numFmtId="171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0" fontId="43" fillId="0" borderId="0" xfId="0" applyNumberFormat="1" applyFont="1" applyFill="1"/>
    <xf numFmtId="0" fontId="42" fillId="0" borderId="0" xfId="0" applyNumberFormat="1" applyFont="1" applyFill="1"/>
    <xf numFmtId="0" fontId="54" fillId="0" borderId="0" xfId="114" applyFont="1" applyFill="1" applyBorder="1"/>
    <xf numFmtId="3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2" xfId="7" applyNumberFormat="1" applyFont="1" applyBorder="1" applyAlignment="1">
      <alignment horizontal="center" vertical="top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0.45397111311251209</c:v>
                </c:pt>
                <c:pt idx="1">
                  <c:v>0.12363320991360618</c:v>
                </c:pt>
                <c:pt idx="2">
                  <c:v>0.28317110866495437</c:v>
                </c:pt>
                <c:pt idx="3">
                  <c:v>0.13922456830892738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Octubre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9.881.206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10.251.523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1.037,48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1.193,81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OCTUBRE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729.09883862000015</v>
          </cell>
          <cell r="D3">
            <v>3.1457207714198798E-2</v>
          </cell>
          <cell r="E3">
            <v>3.2367265264219958E-2</v>
          </cell>
        </row>
        <row r="4">
          <cell r="A4">
            <v>2</v>
          </cell>
          <cell r="B4" t="str">
            <v>CATALUÑA</v>
          </cell>
          <cell r="C4">
            <v>1880.9974375400045</v>
          </cell>
          <cell r="D4">
            <v>2.9678450920331167E-2</v>
          </cell>
          <cell r="E4">
            <v>3.2367265264219958E-2</v>
          </cell>
        </row>
        <row r="5">
          <cell r="A5">
            <v>3</v>
          </cell>
          <cell r="B5" t="str">
            <v>GALICIA</v>
          </cell>
          <cell r="C5">
            <v>678.73488080000004</v>
          </cell>
          <cell r="D5">
            <v>2.7677499133811567E-2</v>
          </cell>
          <cell r="E5">
            <v>3.2367265264219958E-2</v>
          </cell>
        </row>
        <row r="6">
          <cell r="A6">
            <v>4</v>
          </cell>
          <cell r="B6" t="str">
            <v>ANDALUCÍA</v>
          </cell>
          <cell r="C6">
            <v>1487.0785973900013</v>
          </cell>
          <cell r="D6">
            <v>3.4015626633220775E-2</v>
          </cell>
          <cell r="E6">
            <v>3.2367265264219958E-2</v>
          </cell>
        </row>
        <row r="7">
          <cell r="A7">
            <v>5</v>
          </cell>
          <cell r="B7" t="str">
            <v>ASTURIAS</v>
          </cell>
          <cell r="C7">
            <v>366.30801137999993</v>
          </cell>
          <cell r="D7">
            <v>1.8512247171743601E-2</v>
          </cell>
          <cell r="E7">
            <v>3.2367265264219958E-2</v>
          </cell>
        </row>
        <row r="8">
          <cell r="A8">
            <v>6</v>
          </cell>
          <cell r="B8" t="str">
            <v>CANTABRIA</v>
          </cell>
          <cell r="C8">
            <v>157.00598964000014</v>
          </cell>
          <cell r="D8">
            <v>3.2875196180975452E-2</v>
          </cell>
          <cell r="E8">
            <v>3.2367265264219958E-2</v>
          </cell>
        </row>
        <row r="9">
          <cell r="A9">
            <v>7</v>
          </cell>
          <cell r="B9" t="str">
            <v>RIOJA (LA)</v>
          </cell>
          <cell r="C9">
            <v>72.792294460000022</v>
          </cell>
          <cell r="D9">
            <v>4.2462756916642919E-2</v>
          </cell>
          <cell r="E9">
            <v>3.2367265264219958E-2</v>
          </cell>
        </row>
        <row r="10">
          <cell r="A10">
            <v>8</v>
          </cell>
          <cell r="B10" t="str">
            <v>MURCIA</v>
          </cell>
          <cell r="C10">
            <v>231.38837552999999</v>
          </cell>
          <cell r="D10">
            <v>3.4785368599991706E-2</v>
          </cell>
          <cell r="E10">
            <v>3.2367265264219958E-2</v>
          </cell>
        </row>
        <row r="11">
          <cell r="A11">
            <v>9</v>
          </cell>
          <cell r="B11" t="str">
            <v>C. VALENCIANA</v>
          </cell>
          <cell r="C11">
            <v>967.21257085000002</v>
          </cell>
          <cell r="D11">
            <v>3.1855885374636017E-2</v>
          </cell>
          <cell r="E11">
            <v>3.2367265264219958E-2</v>
          </cell>
        </row>
        <row r="12">
          <cell r="A12">
            <v>10</v>
          </cell>
          <cell r="B12" t="str">
            <v>ARAGÓN</v>
          </cell>
          <cell r="C12">
            <v>334.91582612000019</v>
          </cell>
          <cell r="D12">
            <v>3.0071148671040548E-2</v>
          </cell>
          <cell r="E12">
            <v>3.2367265264219958E-2</v>
          </cell>
        </row>
        <row r="13">
          <cell r="A13">
            <v>11</v>
          </cell>
          <cell r="B13" t="str">
            <v>CASTILLA - LA MANCHA</v>
          </cell>
          <cell r="C13">
            <v>363.19374381000006</v>
          </cell>
          <cell r="D13">
            <v>3.4918501479558106E-2</v>
          </cell>
          <cell r="E13">
            <v>3.2367265264219958E-2</v>
          </cell>
        </row>
        <row r="14">
          <cell r="A14">
            <v>12</v>
          </cell>
          <cell r="B14" t="str">
            <v>CANARIAS</v>
          </cell>
          <cell r="C14">
            <v>323.73114657999992</v>
          </cell>
          <cell r="D14">
            <v>4.493293953916444E-2</v>
          </cell>
          <cell r="E14">
            <v>3.2367265264219958E-2</v>
          </cell>
        </row>
        <row r="15">
          <cell r="A15">
            <v>13</v>
          </cell>
          <cell r="B15" t="str">
            <v>NAVARRA</v>
          </cell>
          <cell r="C15">
            <v>166.77091343000006</v>
          </cell>
          <cell r="D15">
            <v>3.9499232548720453E-2</v>
          </cell>
          <cell r="E15">
            <v>3.2367265264219958E-2</v>
          </cell>
        </row>
        <row r="16">
          <cell r="A16">
            <v>14</v>
          </cell>
          <cell r="B16" t="str">
            <v>EXTREMADURA</v>
          </cell>
          <cell r="C16">
            <v>199.98782045999999</v>
          </cell>
          <cell r="D16">
            <v>3.0951807608724069E-2</v>
          </cell>
          <cell r="E16">
            <v>3.2367265264219958E-2</v>
          </cell>
        </row>
        <row r="17">
          <cell r="A17">
            <v>15</v>
          </cell>
          <cell r="B17" t="str">
            <v>ILLES BALEARS</v>
          </cell>
          <cell r="C17">
            <v>192.52393860999999</v>
          </cell>
          <cell r="D17">
            <v>4.5326399632095393E-2</v>
          </cell>
          <cell r="E17">
            <v>3.2367265264219958E-2</v>
          </cell>
        </row>
        <row r="18">
          <cell r="A18">
            <v>16</v>
          </cell>
          <cell r="B18" t="str">
            <v>MADRID</v>
          </cell>
          <cell r="C18">
            <v>1447.963177950001</v>
          </cell>
          <cell r="D18">
            <v>3.587281782392826E-2</v>
          </cell>
          <cell r="E18">
            <v>3.2367265264219958E-2</v>
          </cell>
        </row>
        <row r="19">
          <cell r="A19">
            <v>17</v>
          </cell>
          <cell r="B19" t="str">
            <v>CASTILLA Y LEÓN</v>
          </cell>
          <cell r="C19">
            <v>634.32486248000066</v>
          </cell>
          <cell r="D19">
            <v>2.9258052071233109E-2</v>
          </cell>
          <cell r="E19">
            <v>3.2367265264219958E-2</v>
          </cell>
        </row>
        <row r="20">
          <cell r="A20">
            <v>18</v>
          </cell>
          <cell r="B20" t="str">
            <v>CEUTA</v>
          </cell>
          <cell r="C20">
            <v>9.27408754</v>
          </cell>
          <cell r="D20">
            <v>3.1694276802443078E-2</v>
          </cell>
          <cell r="E20">
            <v>3.2367265264219958E-2</v>
          </cell>
        </row>
        <row r="21">
          <cell r="A21">
            <v>19</v>
          </cell>
          <cell r="B21" t="str">
            <v>MELILLA</v>
          </cell>
          <cell r="C21">
            <v>8.2207268599999992</v>
          </cell>
          <cell r="D21">
            <v>5.0947533230151221E-2</v>
          </cell>
          <cell r="E21">
            <v>3.2367265264219958E-2</v>
          </cell>
        </row>
        <row r="26">
          <cell r="A26">
            <v>1</v>
          </cell>
          <cell r="B26" t="str">
            <v>PAÍS VASCO</v>
          </cell>
          <cell r="C26">
            <v>566359</v>
          </cell>
          <cell r="D26">
            <v>1.0554132080992984E-2</v>
          </cell>
          <cell r="E26">
            <v>1.1023207619892617E-2</v>
          </cell>
        </row>
        <row r="27">
          <cell r="A27">
            <v>2</v>
          </cell>
          <cell r="B27" t="str">
            <v>CATALUÑA</v>
          </cell>
          <cell r="C27">
            <v>1745940</v>
          </cell>
          <cell r="D27">
            <v>7.2349182155984071E-3</v>
          </cell>
          <cell r="E27">
            <v>1.1023207619892617E-2</v>
          </cell>
        </row>
        <row r="28">
          <cell r="A28">
            <v>3</v>
          </cell>
          <cell r="B28" t="str">
            <v>GALICIA</v>
          </cell>
          <cell r="C28">
            <v>767595</v>
          </cell>
          <cell r="D28">
            <v>4.6042480011831977E-3</v>
          </cell>
          <cell r="E28">
            <v>1.1023207619892617E-2</v>
          </cell>
        </row>
        <row r="29">
          <cell r="A29">
            <v>4</v>
          </cell>
          <cell r="B29" t="str">
            <v>ANDALUCÍA</v>
          </cell>
          <cell r="C29">
            <v>1602563</v>
          </cell>
          <cell r="D29">
            <v>1.3129387815741023E-2</v>
          </cell>
          <cell r="E29">
            <v>1.1023207619892617E-2</v>
          </cell>
        </row>
        <row r="30">
          <cell r="A30">
            <v>5</v>
          </cell>
          <cell r="B30" t="str">
            <v>ASTURIAS</v>
          </cell>
          <cell r="C30">
            <v>300357</v>
          </cell>
          <cell r="D30">
            <v>-2.4298505475484067E-4</v>
          </cell>
          <cell r="E30">
            <v>1.1023207619892617E-2</v>
          </cell>
        </row>
        <row r="31">
          <cell r="A31">
            <v>6</v>
          </cell>
          <cell r="B31" t="str">
            <v>CANTABRIA</v>
          </cell>
          <cell r="C31">
            <v>143270</v>
          </cell>
          <cell r="D31">
            <v>1.1543756839764274E-2</v>
          </cell>
          <cell r="E31">
            <v>1.1023207619892617E-2</v>
          </cell>
        </row>
        <row r="32">
          <cell r="A32">
            <v>7</v>
          </cell>
          <cell r="B32" t="str">
            <v>RIOJA (LA)</v>
          </cell>
          <cell r="C32">
            <v>71318</v>
          </cell>
          <cell r="D32">
            <v>1.7244576302614556E-2</v>
          </cell>
          <cell r="E32">
            <v>1.1023207619892617E-2</v>
          </cell>
        </row>
        <row r="33">
          <cell r="A33">
            <v>8</v>
          </cell>
          <cell r="B33" t="str">
            <v>MURCIA</v>
          </cell>
          <cell r="C33">
            <v>252410</v>
          </cell>
          <cell r="D33">
            <v>1.1136481993350156E-2</v>
          </cell>
          <cell r="E33">
            <v>1.1023207619892617E-2</v>
          </cell>
        </row>
        <row r="34">
          <cell r="A34">
            <v>9</v>
          </cell>
          <cell r="B34" t="str">
            <v>C. VALENCIANA</v>
          </cell>
          <cell r="C34">
            <v>1011515</v>
          </cell>
          <cell r="D34">
            <v>1.0644834797239655E-2</v>
          </cell>
          <cell r="E34">
            <v>1.1023207619892617E-2</v>
          </cell>
        </row>
        <row r="35">
          <cell r="A35">
            <v>10</v>
          </cell>
          <cell r="B35" t="str">
            <v>ARAGÓN</v>
          </cell>
          <cell r="C35">
            <v>305771</v>
          </cell>
          <cell r="D35">
            <v>7.0248124411305124E-3</v>
          </cell>
          <cell r="E35">
            <v>1.1023207619892617E-2</v>
          </cell>
        </row>
        <row r="36">
          <cell r="A36">
            <v>11</v>
          </cell>
          <cell r="B36" t="str">
            <v>CASTILLA - LA MANCHA</v>
          </cell>
          <cell r="C36">
            <v>378775</v>
          </cell>
          <cell r="D36">
            <v>1.2778211531674133E-2</v>
          </cell>
          <cell r="E36">
            <v>1.1023207619892617E-2</v>
          </cell>
        </row>
        <row r="37">
          <cell r="A37">
            <v>12</v>
          </cell>
          <cell r="B37" t="str">
            <v>CANARIAS</v>
          </cell>
          <cell r="C37">
            <v>341805</v>
          </cell>
          <cell r="D37">
            <v>2.6718933044967086E-2</v>
          </cell>
          <cell r="E37">
            <v>1.1023207619892617E-2</v>
          </cell>
        </row>
        <row r="38">
          <cell r="A38">
            <v>13</v>
          </cell>
          <cell r="B38" t="str">
            <v>NAVARRA</v>
          </cell>
          <cell r="C38">
            <v>139933</v>
          </cell>
          <cell r="D38">
            <v>1.8479700714732816E-2</v>
          </cell>
          <cell r="E38">
            <v>1.1023207619892617E-2</v>
          </cell>
        </row>
        <row r="39">
          <cell r="A39">
            <v>14</v>
          </cell>
          <cell r="B39" t="str">
            <v>EXTREMADURA</v>
          </cell>
          <cell r="C39">
            <v>231466</v>
          </cell>
          <cell r="D39">
            <v>9.6178591212634501E-3</v>
          </cell>
          <cell r="E39">
            <v>1.1023207619892617E-2</v>
          </cell>
        </row>
        <row r="40">
          <cell r="A40">
            <v>15</v>
          </cell>
          <cell r="B40" t="str">
            <v>ILLES BALEARS</v>
          </cell>
          <cell r="C40">
            <v>199370</v>
          </cell>
          <cell r="D40">
            <v>2.1797178103394321E-2</v>
          </cell>
          <cell r="E40">
            <v>1.1023207619892617E-2</v>
          </cell>
        </row>
        <row r="41">
          <cell r="A41">
            <v>16</v>
          </cell>
          <cell r="B41" t="str">
            <v>MADRID</v>
          </cell>
          <cell r="C41">
            <v>1190535</v>
          </cell>
          <cell r="D41">
            <v>1.7201781951842188E-2</v>
          </cell>
          <cell r="E41">
            <v>1.1023207619892617E-2</v>
          </cell>
        </row>
        <row r="42">
          <cell r="A42">
            <v>17</v>
          </cell>
          <cell r="B42" t="str">
            <v>CASTILLA Y LEÓN</v>
          </cell>
          <cell r="C42">
            <v>615138</v>
          </cell>
          <cell r="D42">
            <v>5.7881157230730285E-3</v>
          </cell>
          <cell r="E42">
            <v>1.1023207619892617E-2</v>
          </cell>
        </row>
        <row r="43">
          <cell r="A43">
            <v>18</v>
          </cell>
          <cell r="B43" t="str">
            <v>CEUTA</v>
          </cell>
          <cell r="C43">
            <v>8887</v>
          </cell>
          <cell r="D43">
            <v>1.6354071363220424E-2</v>
          </cell>
          <cell r="E43">
            <v>1.1023207619892617E-2</v>
          </cell>
        </row>
        <row r="44">
          <cell r="A44">
            <v>19</v>
          </cell>
          <cell r="B44" t="str">
            <v>MELILLA</v>
          </cell>
          <cell r="C44">
            <v>8199</v>
          </cell>
          <cell r="D44">
            <v>2.0918939110945001E-2</v>
          </cell>
          <cell r="E44">
            <v>1.1023207619892617E-2</v>
          </cell>
        </row>
        <row r="49">
          <cell r="A49">
            <v>1</v>
          </cell>
          <cell r="B49" t="str">
            <v>PAÍS VASCO</v>
          </cell>
          <cell r="C49">
            <v>1287.3439613743228</v>
          </cell>
          <cell r="D49">
            <v>2.0684765882022615E-2</v>
          </cell>
          <cell r="E49">
            <v>2.1111342928096022E-2</v>
          </cell>
        </row>
        <row r="50">
          <cell r="A50">
            <v>2</v>
          </cell>
          <cell r="B50" t="str">
            <v>CATALUÑA</v>
          </cell>
          <cell r="C50">
            <v>1077.3551425249461</v>
          </cell>
          <cell r="D50">
            <v>2.2282321927930671E-2</v>
          </cell>
          <cell r="E50">
            <v>2.1111342928096022E-2</v>
          </cell>
        </row>
        <row r="51">
          <cell r="A51">
            <v>3</v>
          </cell>
          <cell r="B51" t="str">
            <v>GALICIA</v>
          </cell>
          <cell r="C51">
            <v>884.23567219692688</v>
          </cell>
          <cell r="D51">
            <v>2.2967503052606419E-2</v>
          </cell>
          <cell r="E51">
            <v>2.1111342928096022E-2</v>
          </cell>
        </row>
        <row r="52">
          <cell r="A52">
            <v>4</v>
          </cell>
          <cell r="B52" t="str">
            <v>ANDALUCÍA</v>
          </cell>
          <cell r="C52">
            <v>927.9376831924867</v>
          </cell>
          <cell r="D52">
            <v>2.0615569016815716E-2</v>
          </cell>
          <cell r="E52">
            <v>2.1111342928096022E-2</v>
          </cell>
        </row>
        <row r="53">
          <cell r="A53">
            <v>5</v>
          </cell>
          <cell r="B53" t="str">
            <v>ASTURIAS</v>
          </cell>
          <cell r="C53">
            <v>1219.5754098622638</v>
          </cell>
          <cell r="D53">
            <v>1.8759790575238577E-2</v>
          </cell>
          <cell r="E53">
            <v>2.1111342928096022E-2</v>
          </cell>
        </row>
        <row r="54">
          <cell r="A54">
            <v>6</v>
          </cell>
          <cell r="B54" t="str">
            <v>CANTABRIA</v>
          </cell>
          <cell r="C54">
            <v>1095.8748491659114</v>
          </cell>
          <cell r="D54">
            <v>2.1088004544513428E-2</v>
          </cell>
          <cell r="E54">
            <v>2.1111342928096022E-2</v>
          </cell>
        </row>
        <row r="55">
          <cell r="A55">
            <v>7</v>
          </cell>
          <cell r="B55" t="str">
            <v>RIOJA (LA)</v>
          </cell>
          <cell r="C55">
            <v>1020.6721228862282</v>
          </cell>
          <cell r="D55">
            <v>2.4790675911676052E-2</v>
          </cell>
          <cell r="E55">
            <v>2.1111342928096022E-2</v>
          </cell>
        </row>
        <row r="56">
          <cell r="A56">
            <v>8</v>
          </cell>
          <cell r="B56" t="str">
            <v>MURCIA</v>
          </cell>
          <cell r="C56">
            <v>916.71635644388095</v>
          </cell>
          <cell r="D56">
            <v>2.3388421867659659E-2</v>
          </cell>
          <cell r="E56">
            <v>2.1111342928096022E-2</v>
          </cell>
        </row>
        <row r="57">
          <cell r="A57">
            <v>9</v>
          </cell>
          <cell r="B57" t="str">
            <v>C. VALENCIANA</v>
          </cell>
          <cell r="C57">
            <v>956.20190590352092</v>
          </cell>
          <cell r="D57">
            <v>2.0987640610315772E-2</v>
          </cell>
          <cell r="E57">
            <v>2.1111342928096022E-2</v>
          </cell>
        </row>
        <row r="58">
          <cell r="A58">
            <v>10</v>
          </cell>
          <cell r="B58" t="str">
            <v>ARAGÓN</v>
          </cell>
          <cell r="C58">
            <v>1095.3158609547677</v>
          </cell>
          <cell r="D58">
            <v>2.2885569397285588E-2</v>
          </cell>
          <cell r="E58">
            <v>2.1111342928096022E-2</v>
          </cell>
        </row>
        <row r="59">
          <cell r="A59">
            <v>11</v>
          </cell>
          <cell r="B59" t="str">
            <v>CASTILLA - LA MANCHA</v>
          </cell>
          <cell r="C59">
            <v>958.86408503729149</v>
          </cell>
          <cell r="D59">
            <v>2.1860946153650307E-2</v>
          </cell>
          <cell r="E59">
            <v>2.1111342928096022E-2</v>
          </cell>
        </row>
        <row r="60">
          <cell r="A60">
            <v>12</v>
          </cell>
          <cell r="B60" t="str">
            <v>CANARIAS</v>
          </cell>
          <cell r="C60">
            <v>947.12232582905438</v>
          </cell>
          <cell r="D60">
            <v>1.7740012293510077E-2</v>
          </cell>
          <cell r="E60">
            <v>2.1111342928096022E-2</v>
          </cell>
        </row>
        <row r="61">
          <cell r="A61">
            <v>13</v>
          </cell>
          <cell r="B61" t="str">
            <v>NAVARRA</v>
          </cell>
          <cell r="C61">
            <v>1191.7911674158352</v>
          </cell>
          <cell r="D61">
            <v>2.0638145089427962E-2</v>
          </cell>
          <cell r="E61">
            <v>2.1111342928096022E-2</v>
          </cell>
        </row>
        <row r="62">
          <cell r="A62">
            <v>14</v>
          </cell>
          <cell r="B62" t="str">
            <v>EXTREMADURA</v>
          </cell>
          <cell r="C62">
            <v>864.00516905290613</v>
          </cell>
          <cell r="D62">
            <v>2.1130716235575164E-2</v>
          </cell>
          <cell r="E62">
            <v>2.1111342928096022E-2</v>
          </cell>
        </row>
        <row r="63">
          <cell r="A63">
            <v>15</v>
          </cell>
          <cell r="B63" t="str">
            <v>ILLES BALEARS</v>
          </cell>
          <cell r="C63">
            <v>965.66152685960765</v>
          </cell>
          <cell r="D63">
            <v>2.3027291553471274E-2</v>
          </cell>
          <cell r="E63">
            <v>2.1111342928096022E-2</v>
          </cell>
        </row>
        <row r="64">
          <cell r="A64">
            <v>16</v>
          </cell>
          <cell r="B64" t="str">
            <v>MADRID</v>
          </cell>
          <cell r="C64">
            <v>1216.228987766005</v>
          </cell>
          <cell r="D64">
            <v>1.8355292139047519E-2</v>
          </cell>
          <cell r="E64">
            <v>2.1111342928096022E-2</v>
          </cell>
        </row>
        <row r="65">
          <cell r="A65">
            <v>17</v>
          </cell>
          <cell r="B65" t="str">
            <v>CASTILLA Y LEÓN</v>
          </cell>
          <cell r="C65">
            <v>1031.1911513839184</v>
          </cell>
          <cell r="D65">
            <v>2.3334871412044267E-2</v>
          </cell>
          <cell r="E65">
            <v>2.1111342928096022E-2</v>
          </cell>
        </row>
        <row r="66">
          <cell r="A66">
            <v>18</v>
          </cell>
          <cell r="B66" t="str">
            <v>CEUTA</v>
          </cell>
          <cell r="C66">
            <v>1043.5566040283561</v>
          </cell>
          <cell r="D66">
            <v>1.5093367431142424E-2</v>
          </cell>
          <cell r="E66">
            <v>2.1111342928096022E-2</v>
          </cell>
        </row>
        <row r="67">
          <cell r="A67">
            <v>19</v>
          </cell>
          <cell r="B67" t="str">
            <v>MELILLA</v>
          </cell>
          <cell r="C67">
            <v>1002.6499402366142</v>
          </cell>
          <cell r="D67">
            <v>2.9413299106152646E-2</v>
          </cell>
          <cell r="E67">
            <v>2.1111342928096022E-2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53" sqref="H53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76"/>
      <c r="M11" s="276"/>
    </row>
    <row r="12" spans="1:18">
      <c r="A12" s="18"/>
      <c r="B12" s="18"/>
      <c r="C12" s="18"/>
      <c r="D12" s="18"/>
      <c r="E12" s="18"/>
      <c r="L12" s="276"/>
      <c r="M12" s="276"/>
    </row>
    <row r="13" spans="1:18">
      <c r="A13" s="18"/>
      <c r="B13" s="18"/>
      <c r="C13" s="18"/>
      <c r="D13" s="18"/>
      <c r="E13" s="18"/>
      <c r="L13" s="276"/>
      <c r="M13" s="27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2"/>
      <c r="Q15" s="283"/>
      <c r="R15" s="284"/>
    </row>
    <row r="16" spans="1:18" ht="15.75">
      <c r="A16" s="18"/>
      <c r="B16" s="18"/>
      <c r="C16" s="18"/>
      <c r="D16" s="18"/>
      <c r="E16" s="18"/>
      <c r="P16" s="282"/>
      <c r="Q16" s="283"/>
      <c r="R16" s="284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3"/>
      <c r="M21" s="284"/>
    </row>
    <row r="22" spans="1:13" ht="1.35" customHeight="1">
      <c r="A22" s="18"/>
      <c r="B22" s="18"/>
      <c r="C22" s="18"/>
      <c r="D22" s="18"/>
      <c r="E22" s="18"/>
      <c r="L22" s="283"/>
      <c r="M22" s="284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2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2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20" sqref="K2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60" t="s">
        <v>166</v>
      </c>
      <c r="C7" s="460"/>
      <c r="D7" s="460"/>
      <c r="E7" s="460"/>
      <c r="F7" s="460"/>
      <c r="G7" s="460"/>
      <c r="H7" s="460"/>
      <c r="I7" s="46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09"/>
      <c r="B11" s="9" t="s">
        <v>182</v>
      </c>
      <c r="C11" s="410"/>
      <c r="D11" s="410"/>
      <c r="E11" s="410"/>
      <c r="F11" s="410"/>
      <c r="G11" s="410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topLeftCell="A35" zoomScaleNormal="100" workbookViewId="0">
      <selection activeCell="K20" sqref="K20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62" t="s">
        <v>139</v>
      </c>
      <c r="C4" s="463"/>
      <c r="D4" s="38"/>
      <c r="E4" s="464" t="s">
        <v>140</v>
      </c>
      <c r="F4" s="465"/>
      <c r="G4" s="465"/>
      <c r="H4" s="465"/>
      <c r="I4" s="466"/>
      <c r="J4" s="38"/>
      <c r="K4" s="464" t="s">
        <v>49</v>
      </c>
      <c r="L4" s="465"/>
      <c r="M4" s="465"/>
      <c r="N4" s="465"/>
      <c r="O4" s="466"/>
      <c r="P4" s="38"/>
      <c r="Q4" s="464" t="s">
        <v>50</v>
      </c>
      <c r="R4" s="465"/>
      <c r="S4" s="465"/>
      <c r="T4" s="465"/>
      <c r="U4" s="466"/>
    </row>
    <row r="5" spans="2:40" s="414" customFormat="1" ht="4.5" customHeight="1">
      <c r="B5" s="419"/>
      <c r="C5" s="418"/>
      <c r="D5" s="417"/>
      <c r="E5" s="419"/>
      <c r="F5" s="413"/>
      <c r="G5" s="413"/>
      <c r="H5" s="413"/>
      <c r="I5" s="413"/>
      <c r="J5" s="420"/>
      <c r="K5" s="419"/>
      <c r="L5" s="413"/>
      <c r="M5" s="413"/>
      <c r="N5" s="413"/>
      <c r="O5" s="413"/>
      <c r="P5" s="420"/>
      <c r="Q5" s="419"/>
      <c r="R5" s="413"/>
      <c r="S5" s="413"/>
      <c r="T5" s="413"/>
      <c r="U5" s="413"/>
      <c r="X5" s="415"/>
      <c r="Y5" s="415"/>
      <c r="Z5" s="415"/>
      <c r="AA5" s="415"/>
      <c r="AB5" s="415"/>
      <c r="AC5" s="415"/>
      <c r="AD5" s="415"/>
      <c r="AE5" s="415"/>
      <c r="AF5" s="415"/>
    </row>
    <row r="6" spans="2:40" ht="27.95" customHeight="1">
      <c r="B6" s="422" t="s">
        <v>141</v>
      </c>
      <c r="C6" s="416"/>
      <c r="D6" s="39"/>
      <c r="E6" s="423" t="s">
        <v>7</v>
      </c>
      <c r="F6" s="421"/>
      <c r="G6" s="423" t="s">
        <v>142</v>
      </c>
      <c r="H6" s="421"/>
      <c r="I6" s="423" t="s">
        <v>143</v>
      </c>
      <c r="J6" s="424"/>
      <c r="K6" s="423" t="s">
        <v>7</v>
      </c>
      <c r="L6" s="421"/>
      <c r="M6" s="423" t="s">
        <v>142</v>
      </c>
      <c r="N6" s="421"/>
      <c r="O6" s="423" t="s">
        <v>143</v>
      </c>
      <c r="P6" s="424"/>
      <c r="Q6" s="423" t="s">
        <v>7</v>
      </c>
      <c r="R6" s="421"/>
      <c r="S6" s="423" t="s">
        <v>142</v>
      </c>
      <c r="T6" s="421"/>
      <c r="U6" s="425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722933</v>
      </c>
      <c r="F8" s="46"/>
      <c r="G8" s="46">
        <v>732690.03635999991</v>
      </c>
      <c r="H8" s="46"/>
      <c r="I8" s="47">
        <v>1013.4964600592308</v>
      </c>
      <c r="J8" s="434"/>
      <c r="K8" s="46">
        <v>4474797</v>
      </c>
      <c r="L8" s="48"/>
      <c r="M8" s="46">
        <v>5991056.2251399998</v>
      </c>
      <c r="N8" s="48"/>
      <c r="O8" s="47">
        <v>1338.8442481614247</v>
      </c>
      <c r="P8" s="434"/>
      <c r="Q8" s="46">
        <v>1740488</v>
      </c>
      <c r="R8" s="48"/>
      <c r="S8" s="46">
        <v>1375005.5209499996</v>
      </c>
      <c r="T8" s="48"/>
      <c r="U8" s="47">
        <v>790.01149157592556</v>
      </c>
      <c r="V8" s="49"/>
      <c r="W8" s="49"/>
      <c r="X8" s="352"/>
      <c r="Y8" s="352"/>
      <c r="Z8" s="352"/>
      <c r="AA8" s="352"/>
      <c r="AB8" s="353"/>
      <c r="AC8" s="352"/>
      <c r="AD8" s="352"/>
      <c r="AE8" s="352"/>
      <c r="AF8" s="352"/>
      <c r="AG8" s="352"/>
      <c r="AH8" s="353"/>
      <c r="AI8" s="352"/>
      <c r="AJ8" s="352"/>
      <c r="AK8" s="352"/>
      <c r="AL8" s="352"/>
      <c r="AM8" s="352"/>
      <c r="AN8" s="353"/>
    </row>
    <row r="9" spans="2:40" ht="27.95" customHeight="1">
      <c r="B9" s="33" t="s">
        <v>145</v>
      </c>
      <c r="C9" s="44"/>
      <c r="D9" s="45"/>
      <c r="E9" s="46">
        <v>115964</v>
      </c>
      <c r="F9" s="46"/>
      <c r="G9" s="46">
        <v>87672.499089999998</v>
      </c>
      <c r="H9" s="46"/>
      <c r="I9" s="47">
        <v>756.03203658031805</v>
      </c>
      <c r="J9" s="434"/>
      <c r="K9" s="46">
        <v>1318335</v>
      </c>
      <c r="L9" s="48"/>
      <c r="M9" s="46">
        <v>1048264.4253499999</v>
      </c>
      <c r="N9" s="48"/>
      <c r="O9" s="47">
        <v>795.14268023681382</v>
      </c>
      <c r="P9" s="434"/>
      <c r="Q9" s="46">
        <v>468351</v>
      </c>
      <c r="R9" s="48"/>
      <c r="S9" s="46">
        <v>250264.40289</v>
      </c>
      <c r="T9" s="48"/>
      <c r="U9" s="47">
        <v>534.35223345311522</v>
      </c>
      <c r="V9" s="49"/>
      <c r="W9" s="49"/>
      <c r="X9" s="352"/>
      <c r="Y9" s="352"/>
      <c r="Z9" s="352"/>
      <c r="AA9" s="352"/>
      <c r="AB9" s="353"/>
      <c r="AC9" s="352"/>
      <c r="AD9" s="352"/>
      <c r="AE9" s="352"/>
      <c r="AF9" s="352"/>
      <c r="AG9" s="352"/>
      <c r="AH9" s="353"/>
      <c r="AI9" s="352"/>
      <c r="AJ9" s="352"/>
      <c r="AK9" s="352"/>
      <c r="AL9" s="352"/>
      <c r="AM9" s="352"/>
      <c r="AN9" s="353"/>
    </row>
    <row r="10" spans="2:40" ht="27.95" customHeight="1">
      <c r="B10" s="33" t="s">
        <v>146</v>
      </c>
      <c r="C10" s="44"/>
      <c r="D10" s="45"/>
      <c r="E10" s="46">
        <v>6934</v>
      </c>
      <c r="F10" s="46"/>
      <c r="G10" s="46">
        <v>6821.693510000001</v>
      </c>
      <c r="H10" s="46"/>
      <c r="I10" s="47">
        <v>983.80350591289312</v>
      </c>
      <c r="J10" s="434"/>
      <c r="K10" s="46">
        <v>66751</v>
      </c>
      <c r="L10" s="48"/>
      <c r="M10" s="46">
        <v>88576.511580000137</v>
      </c>
      <c r="N10" s="48"/>
      <c r="O10" s="47">
        <v>1326.969057841832</v>
      </c>
      <c r="P10" s="434"/>
      <c r="Q10" s="46">
        <v>41447</v>
      </c>
      <c r="R10" s="48"/>
      <c r="S10" s="46">
        <v>30394.640259999996</v>
      </c>
      <c r="T10" s="48"/>
      <c r="U10" s="47">
        <v>733.3375216541607</v>
      </c>
      <c r="V10" s="49"/>
      <c r="W10" s="49"/>
      <c r="X10" s="352"/>
      <c r="Y10" s="352"/>
      <c r="Z10" s="352"/>
      <c r="AA10" s="352"/>
      <c r="AB10" s="353"/>
      <c r="AC10" s="352"/>
      <c r="AD10" s="352"/>
      <c r="AE10" s="352"/>
      <c r="AF10" s="352"/>
      <c r="AG10" s="352"/>
      <c r="AH10" s="353"/>
      <c r="AI10" s="352"/>
      <c r="AJ10" s="352"/>
      <c r="AK10" s="352"/>
      <c r="AL10" s="352"/>
      <c r="AM10" s="352"/>
      <c r="AN10" s="353"/>
    </row>
    <row r="11" spans="2:40" ht="27.95" customHeight="1">
      <c r="B11" s="33" t="s">
        <v>147</v>
      </c>
      <c r="C11" s="44"/>
      <c r="D11" s="45"/>
      <c r="E11" s="46">
        <v>2209</v>
      </c>
      <c r="F11" s="46"/>
      <c r="G11" s="46">
        <v>3609.4408699999999</v>
      </c>
      <c r="H11" s="46"/>
      <c r="I11" s="47">
        <v>1633.9705160706203</v>
      </c>
      <c r="J11" s="434"/>
      <c r="K11" s="46">
        <v>35883</v>
      </c>
      <c r="L11" s="48"/>
      <c r="M11" s="46">
        <v>83667.46431999997</v>
      </c>
      <c r="N11" s="48"/>
      <c r="O11" s="47">
        <v>2331.6741721706649</v>
      </c>
      <c r="P11" s="434"/>
      <c r="Q11" s="46">
        <v>21094</v>
      </c>
      <c r="R11" s="48"/>
      <c r="S11" s="46">
        <v>22866.470430000008</v>
      </c>
      <c r="T11" s="48"/>
      <c r="U11" s="47">
        <v>1084.0272319142887</v>
      </c>
      <c r="V11" s="49"/>
      <c r="W11" s="49"/>
      <c r="X11" s="352"/>
      <c r="Y11" s="352"/>
      <c r="Z11" s="352"/>
      <c r="AA11" s="352"/>
      <c r="AB11" s="353"/>
      <c r="AC11" s="352"/>
      <c r="AD11" s="352"/>
      <c r="AE11" s="352"/>
      <c r="AF11" s="352"/>
      <c r="AG11" s="352"/>
      <c r="AH11" s="353"/>
      <c r="AI11" s="352"/>
      <c r="AJ11" s="352"/>
      <c r="AK11" s="352"/>
      <c r="AL11" s="352"/>
      <c r="AM11" s="352"/>
      <c r="AN11" s="353"/>
    </row>
    <row r="12" spans="2:40" ht="27.95" customHeight="1">
      <c r="B12" s="33" t="s">
        <v>148</v>
      </c>
      <c r="C12" s="44"/>
      <c r="D12" s="45"/>
      <c r="E12" s="46">
        <v>85549</v>
      </c>
      <c r="F12" s="46"/>
      <c r="G12" s="46">
        <v>98758.404919999928</v>
      </c>
      <c r="H12" s="46"/>
      <c r="I12" s="47">
        <v>1154.4074731440453</v>
      </c>
      <c r="J12" s="434"/>
      <c r="K12" s="46">
        <v>53695</v>
      </c>
      <c r="L12" s="48"/>
      <c r="M12" s="46">
        <v>67763.838560000033</v>
      </c>
      <c r="N12" s="48"/>
      <c r="O12" s="47">
        <v>1262.0139409628464</v>
      </c>
      <c r="P12" s="434"/>
      <c r="Q12" s="46">
        <v>52586</v>
      </c>
      <c r="R12" s="48"/>
      <c r="S12" s="46">
        <v>47906.488769999989</v>
      </c>
      <c r="T12" s="48"/>
      <c r="U12" s="47">
        <v>911.01222321530429</v>
      </c>
      <c r="V12" s="49"/>
      <c r="W12" s="49"/>
      <c r="X12" s="352"/>
      <c r="Y12" s="352"/>
      <c r="Z12" s="352"/>
      <c r="AA12" s="352"/>
      <c r="AB12" s="353"/>
      <c r="AC12" s="352"/>
      <c r="AD12" s="352"/>
      <c r="AE12" s="352"/>
      <c r="AF12" s="352"/>
      <c r="AG12" s="352"/>
      <c r="AH12" s="353"/>
      <c r="AI12" s="352"/>
      <c r="AJ12" s="352"/>
      <c r="AK12" s="352"/>
      <c r="AL12" s="352"/>
      <c r="AM12" s="352"/>
      <c r="AN12" s="353"/>
    </row>
    <row r="13" spans="2:40" ht="27.95" customHeight="1">
      <c r="B13" s="33" t="s">
        <v>149</v>
      </c>
      <c r="C13" s="44"/>
      <c r="D13" s="45"/>
      <c r="E13" s="46">
        <v>11900</v>
      </c>
      <c r="F13" s="46"/>
      <c r="G13" s="46">
        <v>13307.111879999997</v>
      </c>
      <c r="H13" s="46"/>
      <c r="I13" s="47">
        <v>1118.2446957983191</v>
      </c>
      <c r="J13" s="434"/>
      <c r="K13" s="46">
        <v>10531</v>
      </c>
      <c r="L13" s="48"/>
      <c r="M13" s="46">
        <v>17813.261200000001</v>
      </c>
      <c r="N13" s="48"/>
      <c r="O13" s="47">
        <v>1691.5070933434622</v>
      </c>
      <c r="P13" s="434"/>
      <c r="Q13" s="46">
        <v>10204</v>
      </c>
      <c r="R13" s="48"/>
      <c r="S13" s="46">
        <v>12156.356820000001</v>
      </c>
      <c r="T13" s="48"/>
      <c r="U13" s="47">
        <v>1191.3324990199922</v>
      </c>
      <c r="V13" s="49"/>
      <c r="W13" s="49"/>
      <c r="X13" s="352"/>
      <c r="Y13" s="352"/>
      <c r="Z13" s="352"/>
      <c r="AA13" s="352"/>
      <c r="AB13" s="353"/>
      <c r="AC13" s="352"/>
      <c r="AD13" s="352"/>
      <c r="AE13" s="352"/>
      <c r="AF13" s="352"/>
      <c r="AG13" s="352"/>
      <c r="AH13" s="353"/>
      <c r="AI13" s="352"/>
      <c r="AJ13" s="352"/>
      <c r="AK13" s="352"/>
      <c r="AL13" s="352"/>
      <c r="AM13" s="352"/>
      <c r="AN13" s="353"/>
    </row>
    <row r="14" spans="2:40" ht="27.95" customHeight="1">
      <c r="B14" s="33" t="s">
        <v>150</v>
      </c>
      <c r="C14" s="44"/>
      <c r="D14" s="45"/>
      <c r="E14" s="46">
        <v>4983</v>
      </c>
      <c r="F14" s="46"/>
      <c r="G14" s="46">
        <v>2066.5419499999998</v>
      </c>
      <c r="H14" s="46"/>
      <c r="I14" s="47">
        <v>414.71843267108164</v>
      </c>
      <c r="J14" s="434"/>
      <c r="K14" s="46">
        <v>230190</v>
      </c>
      <c r="L14" s="48"/>
      <c r="M14" s="46">
        <v>92789.17582000012</v>
      </c>
      <c r="N14" s="48"/>
      <c r="O14" s="47">
        <v>403.09820504800439</v>
      </c>
      <c r="P14" s="434"/>
      <c r="Q14" s="46">
        <v>20824</v>
      </c>
      <c r="R14" s="48"/>
      <c r="S14" s="46">
        <v>8644.4503700000059</v>
      </c>
      <c r="T14" s="48"/>
      <c r="U14" s="47">
        <v>415.11959133691926</v>
      </c>
      <c r="V14" s="49"/>
      <c r="W14" s="49"/>
      <c r="X14" s="352"/>
      <c r="Y14" s="352"/>
      <c r="Z14" s="352"/>
      <c r="AA14" s="352"/>
      <c r="AB14" s="353"/>
      <c r="AC14" s="352"/>
      <c r="AD14" s="352"/>
      <c r="AE14" s="352"/>
      <c r="AF14" s="352"/>
      <c r="AG14" s="352"/>
      <c r="AH14" s="353"/>
      <c r="AI14" s="352"/>
      <c r="AJ14" s="352"/>
      <c r="AK14" s="352"/>
      <c r="AL14" s="352"/>
      <c r="AM14" s="352"/>
      <c r="AN14" s="353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34"/>
      <c r="K15" s="46"/>
      <c r="L15" s="48"/>
      <c r="M15" s="46"/>
      <c r="N15" s="48"/>
      <c r="O15" s="47"/>
      <c r="P15" s="434"/>
      <c r="Q15" s="46"/>
      <c r="R15" s="48"/>
      <c r="S15" s="46"/>
      <c r="T15" s="48"/>
      <c r="U15" s="47"/>
      <c r="X15" s="352"/>
      <c r="Y15" s="352"/>
      <c r="Z15" s="352"/>
      <c r="AA15" s="352"/>
      <c r="AB15" s="353"/>
      <c r="AC15" s="352"/>
      <c r="AD15" s="352"/>
      <c r="AE15" s="352"/>
      <c r="AF15" s="352"/>
      <c r="AG15" s="352"/>
      <c r="AH15" s="353"/>
      <c r="AI15" s="352"/>
      <c r="AJ15" s="352"/>
      <c r="AK15" s="352"/>
      <c r="AL15" s="352"/>
      <c r="AM15" s="352"/>
      <c r="AN15" s="353"/>
    </row>
    <row r="16" spans="2:40" s="34" customFormat="1" ht="19.5" customHeight="1">
      <c r="B16" s="50" t="s">
        <v>151</v>
      </c>
      <c r="C16" s="51"/>
      <c r="D16" s="52"/>
      <c r="E16" s="51">
        <v>950472</v>
      </c>
      <c r="F16" s="51"/>
      <c r="G16" s="51">
        <v>944925.72857999988</v>
      </c>
      <c r="H16" s="51"/>
      <c r="I16" s="53">
        <v>994.16471877130516</v>
      </c>
      <c r="J16" s="52"/>
      <c r="K16" s="51">
        <v>6190182</v>
      </c>
      <c r="L16" s="54"/>
      <c r="M16" s="51">
        <v>7389930.9019699944</v>
      </c>
      <c r="N16" s="54"/>
      <c r="O16" s="53">
        <v>1193.814802532461</v>
      </c>
      <c r="P16" s="52"/>
      <c r="Q16" s="51">
        <v>2354994</v>
      </c>
      <c r="R16" s="54"/>
      <c r="S16" s="51">
        <v>1747238.3304899998</v>
      </c>
      <c r="T16" s="54"/>
      <c r="U16" s="53">
        <v>741.92899450699224</v>
      </c>
      <c r="V16" s="33"/>
      <c r="W16" s="33"/>
      <c r="X16" s="354"/>
      <c r="Y16" s="354"/>
      <c r="Z16" s="354"/>
      <c r="AA16" s="354"/>
      <c r="AB16" s="355"/>
      <c r="AC16" s="354"/>
      <c r="AD16" s="354"/>
      <c r="AE16" s="354"/>
      <c r="AF16" s="354"/>
      <c r="AG16" s="354"/>
      <c r="AH16" s="355"/>
      <c r="AI16" s="354"/>
      <c r="AJ16" s="354"/>
      <c r="AK16" s="354"/>
      <c r="AL16" s="354"/>
      <c r="AM16" s="354"/>
      <c r="AN16" s="355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67"/>
      <c r="C18" s="467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61"/>
      <c r="C19" s="461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62" t="s">
        <v>139</v>
      </c>
      <c r="C20" s="463"/>
      <c r="D20" s="38"/>
      <c r="E20" s="464" t="s">
        <v>107</v>
      </c>
      <c r="F20" s="465"/>
      <c r="G20" s="465"/>
      <c r="H20" s="465"/>
      <c r="I20" s="466"/>
      <c r="J20" s="38"/>
      <c r="K20" s="464" t="s">
        <v>108</v>
      </c>
      <c r="L20" s="465"/>
      <c r="M20" s="465"/>
      <c r="N20" s="465"/>
      <c r="O20" s="466"/>
      <c r="P20" s="38"/>
      <c r="Q20" s="464" t="s">
        <v>152</v>
      </c>
      <c r="R20" s="465"/>
      <c r="S20" s="465"/>
      <c r="T20" s="465"/>
      <c r="U20" s="466"/>
    </row>
    <row r="21" spans="2:32" s="414" customFormat="1" ht="4.5" customHeight="1">
      <c r="B21" s="419"/>
      <c r="C21" s="418"/>
      <c r="D21" s="417"/>
      <c r="E21" s="419"/>
      <c r="F21" s="413"/>
      <c r="G21" s="413"/>
      <c r="H21" s="413"/>
      <c r="I21" s="413"/>
      <c r="J21" s="420"/>
      <c r="K21" s="419"/>
      <c r="L21" s="413"/>
      <c r="M21" s="413"/>
      <c r="N21" s="413"/>
      <c r="O21" s="413"/>
      <c r="P21" s="420"/>
      <c r="Q21" s="419"/>
      <c r="R21" s="413"/>
      <c r="S21" s="413"/>
      <c r="T21" s="413"/>
      <c r="U21" s="413"/>
      <c r="X21" s="415"/>
      <c r="Y21" s="415"/>
      <c r="Z21" s="415"/>
      <c r="AA21" s="415"/>
      <c r="AB21" s="415"/>
      <c r="AC21" s="415"/>
      <c r="AD21" s="415"/>
      <c r="AE21" s="415"/>
      <c r="AF21" s="415"/>
    </row>
    <row r="22" spans="2:32" ht="27.95" customHeight="1">
      <c r="B22" s="422" t="s">
        <v>141</v>
      </c>
      <c r="C22" s="416"/>
      <c r="D22" s="39"/>
      <c r="E22" s="423" t="s">
        <v>7</v>
      </c>
      <c r="F22" s="421"/>
      <c r="G22" s="423" t="s">
        <v>142</v>
      </c>
      <c r="H22" s="421"/>
      <c r="I22" s="423" t="s">
        <v>143</v>
      </c>
      <c r="J22" s="424"/>
      <c r="K22" s="423" t="s">
        <v>7</v>
      </c>
      <c r="L22" s="421"/>
      <c r="M22" s="423" t="s">
        <v>142</v>
      </c>
      <c r="N22" s="421"/>
      <c r="O22" s="423" t="s">
        <v>143</v>
      </c>
      <c r="P22" s="424"/>
      <c r="Q22" s="423" t="s">
        <v>7</v>
      </c>
      <c r="R22" s="421"/>
      <c r="S22" s="423" t="s">
        <v>142</v>
      </c>
      <c r="T22" s="421"/>
      <c r="U22" s="425" t="s">
        <v>143</v>
      </c>
    </row>
    <row r="23" spans="2:32" s="34" customFormat="1" ht="9.9499999999999993" customHeight="1">
      <c r="B23" s="473"/>
      <c r="C23" s="473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258701</v>
      </c>
      <c r="F24" s="46"/>
      <c r="G24" s="46">
        <v>111150.84984000001</v>
      </c>
      <c r="H24" s="46"/>
      <c r="I24" s="47">
        <v>429.64986544311773</v>
      </c>
      <c r="J24" s="45"/>
      <c r="K24" s="46">
        <v>31661</v>
      </c>
      <c r="L24" s="48"/>
      <c r="M24" s="46">
        <v>19864.377720000004</v>
      </c>
      <c r="N24" s="48"/>
      <c r="O24" s="47">
        <v>627.40841161049877</v>
      </c>
      <c r="P24" s="45"/>
      <c r="Q24" s="46">
        <v>7228580</v>
      </c>
      <c r="R24" s="48"/>
      <c r="S24" s="46">
        <v>8229767.0100099863</v>
      </c>
      <c r="T24" s="48"/>
      <c r="U24" s="47">
        <v>1138.5039675856096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63883</v>
      </c>
      <c r="F25" s="46"/>
      <c r="G25" s="46">
        <v>22139.572240000009</v>
      </c>
      <c r="H25" s="46"/>
      <c r="I25" s="47">
        <v>346.56437925582719</v>
      </c>
      <c r="J25" s="45"/>
      <c r="K25" s="46">
        <v>9925</v>
      </c>
      <c r="L25" s="48"/>
      <c r="M25" s="46">
        <v>4685.8033800000021</v>
      </c>
      <c r="N25" s="48"/>
      <c r="O25" s="47">
        <v>472.12124735516392</v>
      </c>
      <c r="P25" s="45"/>
      <c r="Q25" s="46">
        <v>1976458</v>
      </c>
      <c r="R25" s="48"/>
      <c r="S25" s="46">
        <v>1413026.7029499991</v>
      </c>
      <c r="T25" s="48"/>
      <c r="U25" s="47">
        <v>714.92877812227687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4892</v>
      </c>
      <c r="F26" s="46"/>
      <c r="G26" s="46">
        <v>2440.3249800000012</v>
      </c>
      <c r="H26" s="46"/>
      <c r="I26" s="47">
        <v>498.83993867538868</v>
      </c>
      <c r="J26" s="45"/>
      <c r="K26" s="46">
        <v>1188</v>
      </c>
      <c r="L26" s="48"/>
      <c r="M26" s="46">
        <v>764.12206999999989</v>
      </c>
      <c r="N26" s="48"/>
      <c r="O26" s="47">
        <v>643.2003956228956</v>
      </c>
      <c r="P26" s="45"/>
      <c r="Q26" s="46">
        <v>121212</v>
      </c>
      <c r="R26" s="48"/>
      <c r="S26" s="46">
        <v>128997.29240000003</v>
      </c>
      <c r="T26" s="48"/>
      <c r="U26" s="47">
        <v>1064.2287265287268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1937</v>
      </c>
      <c r="F27" s="46"/>
      <c r="G27" s="46">
        <v>1440.9344999999998</v>
      </c>
      <c r="H27" s="46"/>
      <c r="I27" s="47">
        <v>743.90010325245214</v>
      </c>
      <c r="J27" s="45"/>
      <c r="K27" s="46">
        <v>625</v>
      </c>
      <c r="L27" s="48"/>
      <c r="M27" s="46">
        <v>617.26316000000008</v>
      </c>
      <c r="N27" s="48"/>
      <c r="O27" s="47">
        <v>987.62105600000007</v>
      </c>
      <c r="P27" s="45"/>
      <c r="Q27" s="46">
        <v>61748</v>
      </c>
      <c r="R27" s="48"/>
      <c r="S27" s="46">
        <v>112201.57327999995</v>
      </c>
      <c r="T27" s="48"/>
      <c r="U27" s="47">
        <v>1817.0883798665536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10943</v>
      </c>
      <c r="F28" s="46"/>
      <c r="G28" s="46">
        <v>4738.0788500000008</v>
      </c>
      <c r="H28" s="46"/>
      <c r="I28" s="47">
        <v>432.97805446404101</v>
      </c>
      <c r="J28" s="45"/>
      <c r="K28" s="46">
        <v>523</v>
      </c>
      <c r="L28" s="48"/>
      <c r="M28" s="46">
        <v>495.27070000000003</v>
      </c>
      <c r="N28" s="48"/>
      <c r="O28" s="47">
        <v>946.98030592734233</v>
      </c>
      <c r="P28" s="45"/>
      <c r="Q28" s="46">
        <v>203296</v>
      </c>
      <c r="R28" s="48"/>
      <c r="S28" s="46">
        <v>219662.08179999999</v>
      </c>
      <c r="T28" s="48"/>
      <c r="U28" s="47">
        <v>1080.5037078939083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1080</v>
      </c>
      <c r="F29" s="46"/>
      <c r="G29" s="46">
        <v>846.65746000000013</v>
      </c>
      <c r="H29" s="46"/>
      <c r="I29" s="47">
        <v>783.94209259259264</v>
      </c>
      <c r="J29" s="45"/>
      <c r="K29" s="46">
        <v>200</v>
      </c>
      <c r="L29" s="48"/>
      <c r="M29" s="46">
        <v>245.02411000000001</v>
      </c>
      <c r="N29" s="48"/>
      <c r="O29" s="47">
        <v>1225.1205500000001</v>
      </c>
      <c r="P29" s="45"/>
      <c r="Q29" s="46">
        <v>33915</v>
      </c>
      <c r="R29" s="48"/>
      <c r="S29" s="46">
        <v>44368.411469999999</v>
      </c>
      <c r="T29" s="48"/>
      <c r="U29" s="47">
        <v>1308.2238381247234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255997</v>
      </c>
      <c r="R30" s="48"/>
      <c r="S30" s="46">
        <v>103500.16814000014</v>
      </c>
      <c r="T30" s="48"/>
      <c r="U30" s="47">
        <v>404.30226971409871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341436</v>
      </c>
      <c r="F32" s="61"/>
      <c r="G32" s="61">
        <v>142756.41787</v>
      </c>
      <c r="H32" s="61"/>
      <c r="I32" s="62">
        <v>418.10593455288841</v>
      </c>
      <c r="J32" s="52"/>
      <c r="K32" s="61">
        <v>44122</v>
      </c>
      <c r="L32" s="63"/>
      <c r="M32" s="61">
        <v>26671.861140000008</v>
      </c>
      <c r="N32" s="63"/>
      <c r="O32" s="62">
        <v>604.50254158923008</v>
      </c>
      <c r="P32" s="52"/>
      <c r="Q32" s="61">
        <v>9881206</v>
      </c>
      <c r="R32" s="63"/>
      <c r="S32" s="61">
        <v>10251523.240049994</v>
      </c>
      <c r="T32" s="63"/>
      <c r="U32" s="62">
        <v>1037.4769274165515</v>
      </c>
      <c r="V32" s="33"/>
      <c r="W32" s="59"/>
    </row>
    <row r="33" spans="2:40" ht="9.9499999999999993" customHeight="1">
      <c r="B33" s="474"/>
      <c r="C33" s="474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77"/>
      <c r="C34" s="477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205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78"/>
      <c r="C37" s="478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79" t="s">
        <v>155</v>
      </c>
      <c r="C38" s="480"/>
      <c r="D38" s="329"/>
      <c r="E38" s="464" t="s">
        <v>154</v>
      </c>
      <c r="F38" s="468"/>
      <c r="G38" s="468"/>
      <c r="H38" s="468"/>
      <c r="I38" s="469"/>
      <c r="J38" s="70"/>
      <c r="K38" s="464" t="s">
        <v>151</v>
      </c>
      <c r="L38" s="468"/>
      <c r="M38" s="468"/>
      <c r="N38" s="468"/>
      <c r="O38" s="469"/>
      <c r="P38" s="70"/>
      <c r="Q38" s="470" t="s">
        <v>179</v>
      </c>
      <c r="R38" s="471"/>
      <c r="S38" s="471"/>
      <c r="T38" s="471"/>
      <c r="U38" s="472"/>
      <c r="X38" s="357"/>
      <c r="Y38" s="359"/>
      <c r="Z38" s="357"/>
      <c r="AA38" s="356"/>
      <c r="AB38" s="358"/>
      <c r="AC38" s="356"/>
      <c r="AD38" s="357"/>
      <c r="AE38" s="359"/>
      <c r="AF38" s="357"/>
      <c r="AG38" s="356"/>
      <c r="AH38" s="358"/>
      <c r="AI38" s="356"/>
      <c r="AJ38" s="358"/>
      <c r="AK38" s="358"/>
      <c r="AL38" s="358"/>
      <c r="AM38" s="358"/>
      <c r="AN38" s="358"/>
    </row>
    <row r="39" spans="2:40" ht="27.95" customHeight="1">
      <c r="B39" s="480" t="s">
        <v>155</v>
      </c>
      <c r="C39" s="480"/>
      <c r="D39" s="330"/>
      <c r="E39" s="423" t="s">
        <v>7</v>
      </c>
      <c r="F39" s="426"/>
      <c r="G39" s="423"/>
      <c r="H39" s="426"/>
      <c r="I39" s="423" t="s">
        <v>143</v>
      </c>
      <c r="J39" s="424"/>
      <c r="K39" s="423" t="s">
        <v>7</v>
      </c>
      <c r="L39" s="40"/>
      <c r="M39" s="423"/>
      <c r="N39" s="40"/>
      <c r="O39" s="423" t="s">
        <v>143</v>
      </c>
      <c r="P39" s="424"/>
      <c r="Q39" s="423" t="s">
        <v>7</v>
      </c>
      <c r="R39" s="40"/>
      <c r="S39" s="423"/>
      <c r="T39" s="40"/>
      <c r="U39" s="425" t="s">
        <v>143</v>
      </c>
      <c r="X39" s="357"/>
      <c r="Y39" s="359"/>
      <c r="Z39" s="357"/>
      <c r="AA39" s="356"/>
      <c r="AB39" s="358"/>
      <c r="AC39" s="356"/>
      <c r="AD39" s="357"/>
      <c r="AE39" s="359"/>
      <c r="AF39" s="357"/>
      <c r="AG39" s="356"/>
      <c r="AH39" s="358"/>
      <c r="AI39" s="356"/>
      <c r="AJ39" s="358"/>
      <c r="AK39" s="358"/>
      <c r="AL39" s="358"/>
      <c r="AM39" s="358"/>
      <c r="AN39" s="358"/>
    </row>
    <row r="40" spans="2:40" ht="9.9499999999999993" customHeight="1">
      <c r="B40" s="475"/>
      <c r="C40" s="475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57"/>
      <c r="Y40" s="359"/>
      <c r="Z40" s="357"/>
      <c r="AA40" s="356"/>
      <c r="AB40" s="358"/>
      <c r="AC40" s="356"/>
      <c r="AD40" s="357"/>
      <c r="AE40" s="359"/>
      <c r="AF40" s="357"/>
      <c r="AG40" s="356"/>
      <c r="AH40" s="358"/>
      <c r="AI40" s="356"/>
      <c r="AJ40" s="358"/>
      <c r="AK40" s="358"/>
      <c r="AL40" s="358"/>
      <c r="AM40" s="358"/>
      <c r="AN40" s="358"/>
    </row>
    <row r="41" spans="2:40" ht="18" customHeight="1">
      <c r="B41" s="33" t="s">
        <v>48</v>
      </c>
      <c r="D41" s="42"/>
      <c r="E41" s="430">
        <v>5495</v>
      </c>
      <c r="F41" s="431"/>
      <c r="G41" s="430"/>
      <c r="H41" s="414"/>
      <c r="I41" s="432">
        <v>1031.8459472247491</v>
      </c>
      <c r="J41" s="433"/>
      <c r="K41" s="430">
        <v>6969</v>
      </c>
      <c r="L41" s="430"/>
      <c r="M41" s="430"/>
      <c r="N41" s="414"/>
      <c r="O41" s="432">
        <v>1001.7904247381256</v>
      </c>
      <c r="P41" s="433"/>
      <c r="Q41" s="432">
        <v>78.849189266752759</v>
      </c>
      <c r="R41" s="432"/>
      <c r="S41" s="432"/>
      <c r="T41" s="432"/>
      <c r="U41" s="432">
        <v>103.00018065100596</v>
      </c>
    </row>
    <row r="42" spans="2:40" ht="9.9499999999999993" customHeight="1">
      <c r="D42" s="42"/>
      <c r="E42" s="430"/>
      <c r="F42" s="431"/>
      <c r="G42" s="430"/>
      <c r="H42" s="414"/>
      <c r="I42" s="432"/>
      <c r="J42" s="433"/>
      <c r="K42" s="430"/>
      <c r="L42" s="430"/>
      <c r="M42" s="430"/>
      <c r="N42" s="414"/>
      <c r="O42" s="432"/>
      <c r="P42" s="433"/>
      <c r="Q42" s="432"/>
      <c r="R42" s="432"/>
      <c r="S42" s="432"/>
      <c r="T42" s="432"/>
      <c r="U42" s="432"/>
    </row>
    <row r="43" spans="2:40" ht="18" customHeight="1">
      <c r="B43" s="33" t="s">
        <v>49</v>
      </c>
      <c r="D43" s="42"/>
      <c r="E43" s="430">
        <v>21148</v>
      </c>
      <c r="F43" s="431"/>
      <c r="G43" s="430"/>
      <c r="H43" s="414"/>
      <c r="I43" s="432">
        <v>1527.1196411008139</v>
      </c>
      <c r="J43" s="433"/>
      <c r="K43" s="430">
        <v>25572</v>
      </c>
      <c r="L43" s="430"/>
      <c r="M43" s="430"/>
      <c r="N43" s="414"/>
      <c r="O43" s="432">
        <v>1419.8391389019243</v>
      </c>
      <c r="P43" s="433"/>
      <c r="Q43" s="432">
        <v>82.699827936805875</v>
      </c>
      <c r="R43" s="432"/>
      <c r="S43" s="432"/>
      <c r="T43" s="432"/>
      <c r="U43" s="432">
        <v>107.55582088558695</v>
      </c>
    </row>
    <row r="44" spans="2:40" ht="9.9499999999999993" customHeight="1">
      <c r="B44" s="476"/>
      <c r="C44" s="476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topLeftCell="A62" zoomScaleNormal="100" workbookViewId="0">
      <selection activeCell="K20" sqref="K20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95" t="s">
        <v>181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</row>
    <row r="2" spans="2:70" ht="18.95" customHeight="1">
      <c r="B2" s="497" t="s">
        <v>206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T2" s="9" t="s">
        <v>178</v>
      </c>
      <c r="U2" s="350"/>
      <c r="V2" s="349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</row>
    <row r="3" spans="2:70" ht="18.95" customHeight="1">
      <c r="B3" s="499" t="s">
        <v>192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</row>
    <row r="5" spans="2:70" ht="14.25" customHeight="1" thickTop="1">
      <c r="B5" s="481" t="s">
        <v>0</v>
      </c>
      <c r="C5" s="484" t="s">
        <v>28</v>
      </c>
      <c r="D5" s="485"/>
      <c r="E5" s="485"/>
      <c r="F5" s="485"/>
      <c r="G5" s="485"/>
      <c r="H5" s="485"/>
      <c r="I5" s="485"/>
      <c r="J5" s="486"/>
      <c r="K5" s="484" t="s">
        <v>29</v>
      </c>
      <c r="L5" s="485"/>
      <c r="M5" s="485"/>
      <c r="N5" s="485"/>
      <c r="O5" s="485"/>
      <c r="P5" s="485"/>
      <c r="Q5" s="485"/>
      <c r="R5" s="486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</row>
    <row r="6" spans="2:70" ht="14.25" customHeight="1">
      <c r="B6" s="482"/>
      <c r="C6" s="487" t="s">
        <v>3</v>
      </c>
      <c r="D6" s="488"/>
      <c r="E6" s="489" t="s">
        <v>4</v>
      </c>
      <c r="F6" s="490"/>
      <c r="G6" s="487" t="s">
        <v>5</v>
      </c>
      <c r="H6" s="488"/>
      <c r="I6" s="487" t="s">
        <v>6</v>
      </c>
      <c r="J6" s="488"/>
      <c r="K6" s="487" t="s">
        <v>3</v>
      </c>
      <c r="L6" s="488"/>
      <c r="M6" s="489" t="s">
        <v>4</v>
      </c>
      <c r="N6" s="490"/>
      <c r="O6" s="487" t="s">
        <v>5</v>
      </c>
      <c r="P6" s="488"/>
      <c r="Q6" s="487" t="s">
        <v>6</v>
      </c>
      <c r="R6" s="488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</row>
    <row r="7" spans="2:70" ht="14.25" customHeight="1">
      <c r="B7" s="483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</row>
    <row r="8" spans="2:70" ht="14.25" customHeight="1">
      <c r="B8" s="391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79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3">
        <v>0</v>
      </c>
      <c r="U8" s="350"/>
      <c r="V8" s="360"/>
      <c r="W8" s="351"/>
      <c r="X8" s="360"/>
      <c r="Y8" s="351"/>
      <c r="Z8" s="360"/>
      <c r="AA8" s="351"/>
      <c r="AB8" s="360"/>
      <c r="AC8" s="351"/>
      <c r="AD8" s="360"/>
      <c r="AE8" s="351"/>
      <c r="AF8" s="360"/>
      <c r="AG8" s="351"/>
      <c r="AH8" s="360"/>
      <c r="AI8" s="351"/>
      <c r="AJ8" s="360"/>
      <c r="AK8" s="351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</row>
    <row r="9" spans="2:70" ht="14.25" customHeight="1">
      <c r="B9" s="392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0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4">
        <v>0</v>
      </c>
      <c r="U9" s="350"/>
      <c r="V9" s="360"/>
      <c r="W9" s="351"/>
      <c r="X9" s="360"/>
      <c r="Y9" s="351"/>
      <c r="Z9" s="360"/>
      <c r="AA9" s="351"/>
      <c r="AB9" s="360"/>
      <c r="AC9" s="351"/>
      <c r="AD9" s="360"/>
      <c r="AE9" s="351"/>
      <c r="AF9" s="360"/>
      <c r="AG9" s="351"/>
      <c r="AH9" s="360"/>
      <c r="AI9" s="351"/>
      <c r="AJ9" s="360"/>
      <c r="AK9" s="351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</row>
    <row r="10" spans="2:70" ht="14.25" customHeight="1">
      <c r="B10" s="393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0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4">
        <v>0</v>
      </c>
      <c r="U10" s="350"/>
      <c r="V10" s="360"/>
      <c r="W10" s="351"/>
      <c r="X10" s="360"/>
      <c r="Y10" s="351"/>
      <c r="Z10" s="360"/>
      <c r="AA10" s="351"/>
      <c r="AB10" s="360"/>
      <c r="AC10" s="351"/>
      <c r="AD10" s="360"/>
      <c r="AE10" s="351"/>
      <c r="AF10" s="360"/>
      <c r="AG10" s="351"/>
      <c r="AH10" s="360"/>
      <c r="AI10" s="351"/>
      <c r="AJ10" s="360"/>
      <c r="AK10" s="351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</row>
    <row r="11" spans="2:70" ht="14.25" customHeight="1">
      <c r="B11" s="393" t="s">
        <v>12</v>
      </c>
      <c r="C11" s="88">
        <v>2</v>
      </c>
      <c r="D11" s="89">
        <v>562.63499999999999</v>
      </c>
      <c r="E11" s="88">
        <v>1</v>
      </c>
      <c r="F11" s="89">
        <v>1119.79</v>
      </c>
      <c r="G11" s="88">
        <v>0</v>
      </c>
      <c r="H11" s="89">
        <v>0</v>
      </c>
      <c r="I11" s="88">
        <v>3</v>
      </c>
      <c r="J11" s="89">
        <v>748.35333333333335</v>
      </c>
      <c r="K11" s="380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4">
        <v>0</v>
      </c>
      <c r="U11" s="350"/>
      <c r="V11" s="360"/>
      <c r="W11" s="351"/>
      <c r="X11" s="360"/>
      <c r="Y11" s="351"/>
      <c r="Z11" s="360"/>
      <c r="AA11" s="351"/>
      <c r="AB11" s="360"/>
      <c r="AC11" s="351"/>
      <c r="AD11" s="360"/>
      <c r="AE11" s="351"/>
      <c r="AF11" s="360"/>
      <c r="AG11" s="351"/>
      <c r="AH11" s="360"/>
      <c r="AI11" s="351"/>
      <c r="AJ11" s="360"/>
      <c r="AK11" s="351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</row>
    <row r="12" spans="2:70" ht="14.25" customHeight="1">
      <c r="B12" s="393" t="s">
        <v>13</v>
      </c>
      <c r="C12" s="88">
        <v>268</v>
      </c>
      <c r="D12" s="89">
        <v>812.18082089552252</v>
      </c>
      <c r="E12" s="88">
        <v>113</v>
      </c>
      <c r="F12" s="89">
        <v>680.8798230088496</v>
      </c>
      <c r="G12" s="88">
        <v>0</v>
      </c>
      <c r="H12" s="89">
        <v>0</v>
      </c>
      <c r="I12" s="88">
        <v>381</v>
      </c>
      <c r="J12" s="89">
        <v>773.23853018372699</v>
      </c>
      <c r="K12" s="380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4">
        <v>0</v>
      </c>
      <c r="U12" s="350"/>
      <c r="V12" s="360"/>
      <c r="W12" s="351"/>
      <c r="X12" s="360"/>
      <c r="Y12" s="351"/>
      <c r="Z12" s="360"/>
      <c r="AA12" s="351"/>
      <c r="AB12" s="360"/>
      <c r="AC12" s="351"/>
      <c r="AD12" s="360"/>
      <c r="AE12" s="351"/>
      <c r="AF12" s="360"/>
      <c r="AG12" s="351"/>
      <c r="AH12" s="360"/>
      <c r="AI12" s="351"/>
      <c r="AJ12" s="360"/>
      <c r="AK12" s="351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</row>
    <row r="13" spans="2:70" ht="14.25" customHeight="1">
      <c r="B13" s="393" t="s">
        <v>14</v>
      </c>
      <c r="C13" s="88">
        <v>1647</v>
      </c>
      <c r="D13" s="89">
        <v>761.92454766241599</v>
      </c>
      <c r="E13" s="88">
        <v>811</v>
      </c>
      <c r="F13" s="89">
        <v>701.6256843403205</v>
      </c>
      <c r="G13" s="88">
        <v>0</v>
      </c>
      <c r="H13" s="89">
        <v>0</v>
      </c>
      <c r="I13" s="88">
        <v>2458</v>
      </c>
      <c r="J13" s="89">
        <v>742.02935720097594</v>
      </c>
      <c r="K13" s="380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4">
        <v>0</v>
      </c>
      <c r="U13" s="350"/>
      <c r="V13" s="360"/>
      <c r="W13" s="351"/>
      <c r="X13" s="360"/>
      <c r="Y13" s="351"/>
      <c r="Z13" s="360"/>
      <c r="AA13" s="351"/>
      <c r="AB13" s="360"/>
      <c r="AC13" s="351"/>
      <c r="AD13" s="360"/>
      <c r="AE13" s="351"/>
      <c r="AF13" s="360"/>
      <c r="AG13" s="351"/>
      <c r="AH13" s="360"/>
      <c r="AI13" s="351"/>
      <c r="AJ13" s="360"/>
      <c r="AK13" s="351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</row>
    <row r="14" spans="2:70" ht="14.25" customHeight="1">
      <c r="B14" s="393" t="s">
        <v>15</v>
      </c>
      <c r="C14" s="88">
        <v>7465</v>
      </c>
      <c r="D14" s="89">
        <v>807.25566912257227</v>
      </c>
      <c r="E14" s="88">
        <v>3642</v>
      </c>
      <c r="F14" s="89">
        <v>750.60936024162515</v>
      </c>
      <c r="G14" s="88">
        <v>0</v>
      </c>
      <c r="H14" s="89">
        <v>0</v>
      </c>
      <c r="I14" s="88">
        <v>11107</v>
      </c>
      <c r="J14" s="89">
        <v>788.68126946970392</v>
      </c>
      <c r="K14" s="380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4">
        <v>0</v>
      </c>
      <c r="U14" s="350"/>
      <c r="V14" s="360"/>
      <c r="W14" s="351"/>
      <c r="X14" s="360"/>
      <c r="Y14" s="351"/>
      <c r="Z14" s="360"/>
      <c r="AA14" s="351"/>
      <c r="AB14" s="360"/>
      <c r="AC14" s="351"/>
      <c r="AD14" s="360"/>
      <c r="AE14" s="351"/>
      <c r="AF14" s="360"/>
      <c r="AG14" s="351"/>
      <c r="AH14" s="360"/>
      <c r="AI14" s="351"/>
      <c r="AJ14" s="360"/>
      <c r="AK14" s="351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</row>
    <row r="15" spans="2:70" ht="14.25" customHeight="1">
      <c r="B15" s="393" t="s">
        <v>16</v>
      </c>
      <c r="C15" s="88">
        <v>20255</v>
      </c>
      <c r="D15" s="89">
        <v>873.64098395457904</v>
      </c>
      <c r="E15" s="88">
        <v>11074</v>
      </c>
      <c r="F15" s="89">
        <v>807.02329329962083</v>
      </c>
      <c r="G15" s="88">
        <v>0</v>
      </c>
      <c r="H15" s="89">
        <v>0</v>
      </c>
      <c r="I15" s="88">
        <v>31329</v>
      </c>
      <c r="J15" s="89">
        <v>850.09333461010556</v>
      </c>
      <c r="K15" s="380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4">
        <v>0</v>
      </c>
      <c r="U15" s="350"/>
      <c r="V15" s="360"/>
      <c r="W15" s="351"/>
      <c r="X15" s="360"/>
      <c r="Y15" s="351"/>
      <c r="Z15" s="360"/>
      <c r="AA15" s="351"/>
      <c r="AB15" s="360"/>
      <c r="AC15" s="351"/>
      <c r="AD15" s="360"/>
      <c r="AE15" s="351"/>
      <c r="AF15" s="360"/>
      <c r="AG15" s="351"/>
      <c r="AH15" s="360"/>
      <c r="AI15" s="351"/>
      <c r="AJ15" s="360"/>
      <c r="AK15" s="351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</row>
    <row r="16" spans="2:70" ht="14.25" customHeight="1">
      <c r="B16" s="393" t="s">
        <v>17</v>
      </c>
      <c r="C16" s="88">
        <v>43862</v>
      </c>
      <c r="D16" s="89">
        <v>923.95866148374591</v>
      </c>
      <c r="E16" s="88">
        <v>25357</v>
      </c>
      <c r="F16" s="89">
        <v>850.51935599637204</v>
      </c>
      <c r="G16" s="88">
        <v>0</v>
      </c>
      <c r="H16" s="89">
        <v>0</v>
      </c>
      <c r="I16" s="88">
        <v>69219</v>
      </c>
      <c r="J16" s="89">
        <v>897.05563674713687</v>
      </c>
      <c r="K16" s="380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4">
        <v>0</v>
      </c>
      <c r="U16" s="350"/>
      <c r="V16" s="360"/>
      <c r="W16" s="351"/>
      <c r="X16" s="360"/>
      <c r="Y16" s="351"/>
      <c r="Z16" s="360"/>
      <c r="AA16" s="351"/>
      <c r="AB16" s="360"/>
      <c r="AC16" s="351"/>
      <c r="AD16" s="360"/>
      <c r="AE16" s="351"/>
      <c r="AF16" s="360"/>
      <c r="AG16" s="351"/>
      <c r="AH16" s="360"/>
      <c r="AI16" s="351"/>
      <c r="AJ16" s="360"/>
      <c r="AK16" s="351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</row>
    <row r="17" spans="2:70" ht="14.25" customHeight="1">
      <c r="B17" s="393" t="s">
        <v>18</v>
      </c>
      <c r="C17" s="88">
        <v>71067</v>
      </c>
      <c r="D17" s="89">
        <v>939.35088268816901</v>
      </c>
      <c r="E17" s="88">
        <v>41741</v>
      </c>
      <c r="F17" s="89">
        <v>865.7121060827501</v>
      </c>
      <c r="G17" s="88">
        <v>0</v>
      </c>
      <c r="H17" s="89">
        <v>0</v>
      </c>
      <c r="I17" s="88">
        <v>112808</v>
      </c>
      <c r="J17" s="89">
        <v>912.10320367349982</v>
      </c>
      <c r="K17" s="380">
        <v>44</v>
      </c>
      <c r="L17" s="89">
        <v>2273.8245454545454</v>
      </c>
      <c r="M17" s="88">
        <v>10</v>
      </c>
      <c r="N17" s="89">
        <v>2235.7799999999997</v>
      </c>
      <c r="O17" s="88">
        <v>0</v>
      </c>
      <c r="P17" s="89">
        <v>0</v>
      </c>
      <c r="Q17" s="88">
        <v>54</v>
      </c>
      <c r="R17" s="384">
        <v>2266.7792592592591</v>
      </c>
      <c r="U17" s="350"/>
      <c r="V17" s="360"/>
      <c r="W17" s="351"/>
      <c r="X17" s="360"/>
      <c r="Y17" s="351"/>
      <c r="Z17" s="360"/>
      <c r="AA17" s="351"/>
      <c r="AB17" s="360"/>
      <c r="AC17" s="351"/>
      <c r="AD17" s="360"/>
      <c r="AE17" s="351"/>
      <c r="AF17" s="360"/>
      <c r="AG17" s="351"/>
      <c r="AH17" s="360"/>
      <c r="AI17" s="351"/>
      <c r="AJ17" s="360"/>
      <c r="AK17" s="351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</row>
    <row r="18" spans="2:70" ht="14.25" customHeight="1">
      <c r="B18" s="393" t="s">
        <v>19</v>
      </c>
      <c r="C18" s="88">
        <v>104399</v>
      </c>
      <c r="D18" s="89">
        <v>950.32305165758657</v>
      </c>
      <c r="E18" s="88">
        <v>59883</v>
      </c>
      <c r="F18" s="89">
        <v>847.39644490089165</v>
      </c>
      <c r="G18" s="88">
        <v>0</v>
      </c>
      <c r="H18" s="89">
        <v>0</v>
      </c>
      <c r="I18" s="88">
        <v>164282</v>
      </c>
      <c r="J18" s="89">
        <v>912.80491825032846</v>
      </c>
      <c r="K18" s="380">
        <v>425</v>
      </c>
      <c r="L18" s="89">
        <v>2347.3085411764696</v>
      </c>
      <c r="M18" s="88">
        <v>133</v>
      </c>
      <c r="N18" s="89">
        <v>2102.6405263157885</v>
      </c>
      <c r="O18" s="88">
        <v>0</v>
      </c>
      <c r="P18" s="89">
        <v>0</v>
      </c>
      <c r="Q18" s="88">
        <v>558</v>
      </c>
      <c r="R18" s="384">
        <v>2288.9916129032244</v>
      </c>
      <c r="U18" s="350"/>
      <c r="V18" s="360"/>
      <c r="W18" s="351"/>
      <c r="X18" s="360"/>
      <c r="Y18" s="351"/>
      <c r="Z18" s="360"/>
      <c r="AA18" s="351"/>
      <c r="AB18" s="360"/>
      <c r="AC18" s="351"/>
      <c r="AD18" s="360"/>
      <c r="AE18" s="351"/>
      <c r="AF18" s="360"/>
      <c r="AG18" s="351"/>
      <c r="AH18" s="360"/>
      <c r="AI18" s="351"/>
      <c r="AJ18" s="360"/>
      <c r="AK18" s="351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</row>
    <row r="19" spans="2:70" ht="14.25" customHeight="1">
      <c r="B19" s="393" t="s">
        <v>20</v>
      </c>
      <c r="C19" s="88">
        <v>151041</v>
      </c>
      <c r="D19" s="89">
        <v>1085.8115287239916</v>
      </c>
      <c r="E19" s="88">
        <v>85907</v>
      </c>
      <c r="F19" s="89">
        <v>925.24345804183599</v>
      </c>
      <c r="G19" s="88">
        <v>0</v>
      </c>
      <c r="H19" s="89">
        <v>0</v>
      </c>
      <c r="I19" s="88">
        <v>236948</v>
      </c>
      <c r="J19" s="89">
        <v>1027.596556459647</v>
      </c>
      <c r="K19" s="380">
        <v>11079</v>
      </c>
      <c r="L19" s="89">
        <v>2374.5481559707532</v>
      </c>
      <c r="M19" s="88">
        <v>1042</v>
      </c>
      <c r="N19" s="89">
        <v>2192.7528694817665</v>
      </c>
      <c r="O19" s="88">
        <v>0</v>
      </c>
      <c r="P19" s="89">
        <v>0</v>
      </c>
      <c r="Q19" s="88">
        <v>12121</v>
      </c>
      <c r="R19" s="384">
        <v>2358.9198506723847</v>
      </c>
      <c r="U19" s="350"/>
      <c r="V19" s="360"/>
      <c r="W19" s="351"/>
      <c r="X19" s="360"/>
      <c r="Y19" s="351"/>
      <c r="Z19" s="360"/>
      <c r="AA19" s="351"/>
      <c r="AB19" s="360"/>
      <c r="AC19" s="351"/>
      <c r="AD19" s="360"/>
      <c r="AE19" s="351"/>
      <c r="AF19" s="360"/>
      <c r="AG19" s="351"/>
      <c r="AH19" s="360"/>
      <c r="AI19" s="351"/>
      <c r="AJ19" s="360"/>
      <c r="AK19" s="351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</row>
    <row r="20" spans="2:70" ht="14.25" customHeight="1">
      <c r="B20" s="393" t="s">
        <v>21</v>
      </c>
      <c r="C20" s="88">
        <v>197221</v>
      </c>
      <c r="D20" s="89">
        <v>1165.3240731463691</v>
      </c>
      <c r="E20" s="88">
        <v>118051</v>
      </c>
      <c r="F20" s="89">
        <v>976.19724991740998</v>
      </c>
      <c r="G20" s="88">
        <v>0</v>
      </c>
      <c r="H20" s="89">
        <v>0</v>
      </c>
      <c r="I20" s="88">
        <v>315272</v>
      </c>
      <c r="J20" s="89">
        <v>1094.5070941282456</v>
      </c>
      <c r="K20" s="380">
        <v>201134</v>
      </c>
      <c r="L20" s="89">
        <v>1721.1486215657226</v>
      </c>
      <c r="M20" s="88">
        <v>85858</v>
      </c>
      <c r="N20" s="89">
        <v>1493.952053972838</v>
      </c>
      <c r="O20" s="88">
        <v>0</v>
      </c>
      <c r="P20" s="89">
        <v>0</v>
      </c>
      <c r="Q20" s="88">
        <v>286992</v>
      </c>
      <c r="R20" s="384">
        <v>1653.1793300858558</v>
      </c>
      <c r="U20" s="350"/>
      <c r="V20" s="360"/>
      <c r="W20" s="351"/>
      <c r="X20" s="360"/>
      <c r="Y20" s="351"/>
      <c r="Z20" s="360"/>
      <c r="AA20" s="351"/>
      <c r="AB20" s="360"/>
      <c r="AC20" s="351"/>
      <c r="AD20" s="360"/>
      <c r="AE20" s="351"/>
      <c r="AF20" s="360"/>
      <c r="AG20" s="351"/>
      <c r="AH20" s="360"/>
      <c r="AI20" s="351"/>
      <c r="AJ20" s="360"/>
      <c r="AK20" s="351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</row>
    <row r="21" spans="2:70" ht="14.25" customHeight="1">
      <c r="B21" s="393" t="s">
        <v>22</v>
      </c>
      <c r="C21" s="88">
        <v>1001</v>
      </c>
      <c r="D21" s="89">
        <v>1162.6005794205787</v>
      </c>
      <c r="E21" s="88">
        <v>653</v>
      </c>
      <c r="F21" s="89">
        <v>1013.112496171516</v>
      </c>
      <c r="G21" s="88">
        <v>0</v>
      </c>
      <c r="H21" s="89">
        <v>0</v>
      </c>
      <c r="I21" s="88">
        <v>1654</v>
      </c>
      <c r="J21" s="89">
        <v>1103.5826118500599</v>
      </c>
      <c r="K21" s="380">
        <v>936216</v>
      </c>
      <c r="L21" s="89">
        <v>1467.1435444171018</v>
      </c>
      <c r="M21" s="88">
        <v>631504</v>
      </c>
      <c r="N21" s="89">
        <v>1171.3207823070034</v>
      </c>
      <c r="O21" s="88">
        <v>0</v>
      </c>
      <c r="P21" s="89">
        <v>0</v>
      </c>
      <c r="Q21" s="88">
        <v>1567720</v>
      </c>
      <c r="R21" s="384">
        <v>1347.9811572793631</v>
      </c>
      <c r="U21" s="350"/>
      <c r="V21" s="360"/>
      <c r="W21" s="351"/>
      <c r="X21" s="360"/>
      <c r="Y21" s="351"/>
      <c r="Z21" s="360"/>
      <c r="AA21" s="351"/>
      <c r="AB21" s="360"/>
      <c r="AC21" s="351"/>
      <c r="AD21" s="360"/>
      <c r="AE21" s="351"/>
      <c r="AF21" s="360"/>
      <c r="AG21" s="351"/>
      <c r="AH21" s="360"/>
      <c r="AI21" s="351"/>
      <c r="AJ21" s="360"/>
      <c r="AK21" s="351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2:70" ht="14.25" customHeight="1">
      <c r="B22" s="393" t="s">
        <v>23</v>
      </c>
      <c r="C22" s="88">
        <v>13</v>
      </c>
      <c r="D22" s="89">
        <v>674.85384615384623</v>
      </c>
      <c r="E22" s="88">
        <v>25</v>
      </c>
      <c r="F22" s="89">
        <v>600.98320000000012</v>
      </c>
      <c r="G22" s="88">
        <v>0</v>
      </c>
      <c r="H22" s="89">
        <v>0</v>
      </c>
      <c r="I22" s="88">
        <v>38</v>
      </c>
      <c r="J22" s="89">
        <v>626.25473684210533</v>
      </c>
      <c r="K22" s="380">
        <v>887510</v>
      </c>
      <c r="L22" s="89">
        <v>1453.7727780532111</v>
      </c>
      <c r="M22" s="88">
        <v>571328</v>
      </c>
      <c r="N22" s="89">
        <v>990.31426361039883</v>
      </c>
      <c r="O22" s="88">
        <v>1</v>
      </c>
      <c r="P22" s="89">
        <v>1555.19</v>
      </c>
      <c r="Q22" s="88">
        <v>1458839</v>
      </c>
      <c r="R22" s="384">
        <v>1272.2676738420125</v>
      </c>
      <c r="U22" s="350"/>
      <c r="V22" s="360"/>
      <c r="W22" s="351"/>
      <c r="X22" s="360"/>
      <c r="Y22" s="351"/>
      <c r="Z22" s="360"/>
      <c r="AA22" s="351"/>
      <c r="AB22" s="360"/>
      <c r="AC22" s="351"/>
      <c r="AD22" s="360"/>
      <c r="AE22" s="351"/>
      <c r="AF22" s="360"/>
      <c r="AG22" s="351"/>
      <c r="AH22" s="360"/>
      <c r="AI22" s="351"/>
      <c r="AJ22" s="360"/>
      <c r="AK22" s="351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</row>
    <row r="23" spans="2:70" ht="14.25" customHeight="1">
      <c r="B23" s="393" t="s">
        <v>24</v>
      </c>
      <c r="C23" s="88">
        <v>36</v>
      </c>
      <c r="D23" s="89">
        <v>399.6505555555558</v>
      </c>
      <c r="E23" s="88">
        <v>116</v>
      </c>
      <c r="F23" s="89">
        <v>420.82896551724116</v>
      </c>
      <c r="G23" s="88">
        <v>0</v>
      </c>
      <c r="H23" s="89">
        <v>0</v>
      </c>
      <c r="I23" s="88">
        <v>152</v>
      </c>
      <c r="J23" s="89">
        <v>415.81302631578939</v>
      </c>
      <c r="K23" s="380">
        <v>718089</v>
      </c>
      <c r="L23" s="89">
        <v>1356.8570786908101</v>
      </c>
      <c r="M23" s="88">
        <v>452858</v>
      </c>
      <c r="N23" s="89">
        <v>801.30947144579568</v>
      </c>
      <c r="O23" s="88">
        <v>3</v>
      </c>
      <c r="P23" s="89">
        <v>660.93</v>
      </c>
      <c r="Q23" s="88">
        <v>1170950</v>
      </c>
      <c r="R23" s="384">
        <v>1142.0005381869466</v>
      </c>
      <c r="U23" s="350"/>
      <c r="V23" s="360"/>
      <c r="W23" s="351"/>
      <c r="X23" s="360"/>
      <c r="Y23" s="351"/>
      <c r="Z23" s="360"/>
      <c r="AA23" s="351"/>
      <c r="AB23" s="360"/>
      <c r="AC23" s="351"/>
      <c r="AD23" s="360"/>
      <c r="AE23" s="351"/>
      <c r="AF23" s="360"/>
      <c r="AG23" s="351"/>
      <c r="AH23" s="360"/>
      <c r="AI23" s="351"/>
      <c r="AJ23" s="360"/>
      <c r="AK23" s="351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</row>
    <row r="24" spans="2:70" ht="14.25" customHeight="1">
      <c r="B24" s="393" t="s">
        <v>25</v>
      </c>
      <c r="C24" s="88">
        <v>42</v>
      </c>
      <c r="D24" s="89">
        <v>404.28928571428594</v>
      </c>
      <c r="E24" s="88">
        <v>216</v>
      </c>
      <c r="F24" s="89">
        <v>417.23782407407379</v>
      </c>
      <c r="G24" s="88">
        <v>0</v>
      </c>
      <c r="H24" s="89">
        <v>0</v>
      </c>
      <c r="I24" s="88">
        <v>258</v>
      </c>
      <c r="J24" s="89">
        <v>415.12992248061994</v>
      </c>
      <c r="K24" s="380">
        <v>471245</v>
      </c>
      <c r="L24" s="89">
        <v>1201.1876503092899</v>
      </c>
      <c r="M24" s="88">
        <v>307346</v>
      </c>
      <c r="N24" s="89">
        <v>680.95450179927263</v>
      </c>
      <c r="O24" s="88">
        <v>5</v>
      </c>
      <c r="P24" s="89">
        <v>973.74400000000003</v>
      </c>
      <c r="Q24" s="88">
        <v>778596</v>
      </c>
      <c r="R24" s="384">
        <v>995.82734216461495</v>
      </c>
      <c r="U24" s="350"/>
      <c r="V24" s="360"/>
      <c r="W24" s="351"/>
      <c r="X24" s="360"/>
      <c r="Y24" s="351"/>
      <c r="Z24" s="360"/>
      <c r="AA24" s="351"/>
      <c r="AB24" s="360"/>
      <c r="AC24" s="351"/>
      <c r="AD24" s="360"/>
      <c r="AE24" s="351"/>
      <c r="AF24" s="360"/>
      <c r="AG24" s="351"/>
      <c r="AH24" s="360"/>
      <c r="AI24" s="351"/>
      <c r="AJ24" s="360"/>
      <c r="AK24" s="351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</row>
    <row r="25" spans="2:70" ht="14.25" customHeight="1">
      <c r="B25" s="393" t="s">
        <v>26</v>
      </c>
      <c r="C25" s="88">
        <v>144</v>
      </c>
      <c r="D25" s="89">
        <v>427.17833333333249</v>
      </c>
      <c r="E25" s="88">
        <v>4412</v>
      </c>
      <c r="F25" s="89">
        <v>414.20091795103986</v>
      </c>
      <c r="G25" s="88">
        <v>0</v>
      </c>
      <c r="H25" s="89">
        <v>0</v>
      </c>
      <c r="I25" s="88">
        <v>4556</v>
      </c>
      <c r="J25" s="89">
        <v>414.61109086918083</v>
      </c>
      <c r="K25" s="380">
        <v>509357</v>
      </c>
      <c r="L25" s="89">
        <v>1081.7719508910147</v>
      </c>
      <c r="M25" s="88">
        <v>404891</v>
      </c>
      <c r="N25" s="89">
        <v>623.56216297718618</v>
      </c>
      <c r="O25" s="88">
        <v>26</v>
      </c>
      <c r="P25" s="89">
        <v>675.76615384615388</v>
      </c>
      <c r="Q25" s="88">
        <v>914274</v>
      </c>
      <c r="R25" s="384">
        <v>878.83981524137221</v>
      </c>
      <c r="U25" s="350"/>
      <c r="V25" s="360"/>
      <c r="W25" s="351"/>
      <c r="X25" s="360"/>
      <c r="Y25" s="351"/>
      <c r="Z25" s="360"/>
      <c r="AA25" s="351"/>
      <c r="AB25" s="360"/>
      <c r="AC25" s="351"/>
      <c r="AD25" s="360"/>
      <c r="AE25" s="351"/>
      <c r="AF25" s="360"/>
      <c r="AG25" s="351"/>
      <c r="AH25" s="360"/>
      <c r="AI25" s="351"/>
      <c r="AJ25" s="360"/>
      <c r="AK25" s="351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</row>
    <row r="26" spans="2:70" ht="14.25" customHeight="1">
      <c r="B26" s="393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0">
        <v>60</v>
      </c>
      <c r="L26" s="89">
        <v>1781.6615000000006</v>
      </c>
      <c r="M26" s="88">
        <v>18</v>
      </c>
      <c r="N26" s="89">
        <v>1044.4116666666666</v>
      </c>
      <c r="O26" s="88">
        <v>0</v>
      </c>
      <c r="P26" s="89">
        <v>0</v>
      </c>
      <c r="Q26" s="88">
        <v>78</v>
      </c>
      <c r="R26" s="384">
        <v>1611.5269230769236</v>
      </c>
      <c r="U26" s="350"/>
      <c r="V26" s="360"/>
      <c r="W26" s="351"/>
      <c r="X26" s="360"/>
      <c r="Y26" s="351"/>
      <c r="Z26" s="360"/>
      <c r="AA26" s="351"/>
      <c r="AB26" s="360"/>
      <c r="AC26" s="351"/>
      <c r="AD26" s="360"/>
      <c r="AE26" s="351"/>
      <c r="AF26" s="360"/>
      <c r="AG26" s="351"/>
      <c r="AH26" s="360"/>
      <c r="AI26" s="351"/>
      <c r="AJ26" s="360"/>
      <c r="AK26" s="351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</row>
    <row r="27" spans="2:70" ht="14.25" customHeight="1">
      <c r="B27" s="394" t="s">
        <v>6</v>
      </c>
      <c r="C27" s="90">
        <v>598470</v>
      </c>
      <c r="D27" s="91">
        <v>1047.3241327719031</v>
      </c>
      <c r="E27" s="90">
        <v>352002</v>
      </c>
      <c r="F27" s="91">
        <v>903.78365702467681</v>
      </c>
      <c r="G27" s="90">
        <v>0</v>
      </c>
      <c r="H27" s="91">
        <v>0</v>
      </c>
      <c r="I27" s="90">
        <v>950472</v>
      </c>
      <c r="J27" s="91">
        <v>994.16471877130641</v>
      </c>
      <c r="K27" s="381">
        <v>3735159</v>
      </c>
      <c r="L27" s="91">
        <v>1373.1412107061592</v>
      </c>
      <c r="M27" s="90">
        <v>2454988</v>
      </c>
      <c r="N27" s="91">
        <v>920.98379866215191</v>
      </c>
      <c r="O27" s="90">
        <v>35</v>
      </c>
      <c r="P27" s="91">
        <v>742.18914285714288</v>
      </c>
      <c r="Q27" s="90">
        <v>6190182</v>
      </c>
      <c r="R27" s="385">
        <v>1193.8148025324629</v>
      </c>
      <c r="U27" s="350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</row>
    <row r="28" spans="2:70" ht="14.25" customHeight="1" thickBot="1">
      <c r="B28" s="395" t="s">
        <v>27</v>
      </c>
      <c r="C28" s="92">
        <v>54.560843360408249</v>
      </c>
      <c r="D28" s="92" t="s">
        <v>213</v>
      </c>
      <c r="E28" s="92">
        <v>55.219978863756459</v>
      </c>
      <c r="F28" s="92" t="s">
        <v>213</v>
      </c>
      <c r="G28" s="92">
        <v>0</v>
      </c>
      <c r="H28" s="92">
        <v>0</v>
      </c>
      <c r="I28" s="92">
        <v>54.804952312815303</v>
      </c>
      <c r="J28" s="92" t="s">
        <v>213</v>
      </c>
      <c r="K28" s="382">
        <v>74.665704175444887</v>
      </c>
      <c r="L28" s="92" t="s">
        <v>213</v>
      </c>
      <c r="M28" s="92">
        <v>75.400911212764314</v>
      </c>
      <c r="N28" s="92" t="s">
        <v>213</v>
      </c>
      <c r="O28" s="92">
        <v>86.371428571428567</v>
      </c>
      <c r="P28" s="92" t="s">
        <v>213</v>
      </c>
      <c r="Q28" s="92">
        <v>74.957350474240826</v>
      </c>
      <c r="R28" s="386" t="s">
        <v>213</v>
      </c>
      <c r="U28" s="35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</row>
    <row r="30" spans="2:70" ht="14.25" customHeight="1" thickTop="1">
      <c r="B30" s="491" t="s">
        <v>0</v>
      </c>
      <c r="C30" s="485" t="s">
        <v>30</v>
      </c>
      <c r="D30" s="485"/>
      <c r="E30" s="485"/>
      <c r="F30" s="485"/>
      <c r="G30" s="485"/>
      <c r="H30" s="485"/>
      <c r="I30" s="485"/>
      <c r="J30" s="486"/>
      <c r="K30" s="484" t="s">
        <v>31</v>
      </c>
      <c r="L30" s="485"/>
      <c r="M30" s="485"/>
      <c r="N30" s="485"/>
      <c r="O30" s="485"/>
      <c r="P30" s="485"/>
      <c r="Q30" s="485"/>
      <c r="R30" s="486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</row>
    <row r="31" spans="2:70" ht="14.25" customHeight="1">
      <c r="B31" s="492"/>
      <c r="C31" s="494" t="s">
        <v>3</v>
      </c>
      <c r="D31" s="488"/>
      <c r="E31" s="489" t="s">
        <v>4</v>
      </c>
      <c r="F31" s="490"/>
      <c r="G31" s="487" t="s">
        <v>5</v>
      </c>
      <c r="H31" s="488"/>
      <c r="I31" s="487" t="s">
        <v>6</v>
      </c>
      <c r="J31" s="488"/>
      <c r="K31" s="487" t="s">
        <v>3</v>
      </c>
      <c r="L31" s="488"/>
      <c r="M31" s="489" t="s">
        <v>4</v>
      </c>
      <c r="N31" s="490"/>
      <c r="O31" s="487" t="s">
        <v>5</v>
      </c>
      <c r="P31" s="488"/>
      <c r="Q31" s="487" t="s">
        <v>6</v>
      </c>
      <c r="R31" s="488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</row>
    <row r="32" spans="2:70" ht="14.25" customHeight="1">
      <c r="B32" s="493"/>
      <c r="C32" s="388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</row>
    <row r="33" spans="2:70" ht="14.25" customHeight="1">
      <c r="B33" s="391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3">
        <v>0</v>
      </c>
      <c r="K33" s="88">
        <v>1241</v>
      </c>
      <c r="L33" s="89">
        <v>307.05406124093423</v>
      </c>
      <c r="M33" s="88">
        <v>1200</v>
      </c>
      <c r="N33" s="89">
        <v>301.81736666666603</v>
      </c>
      <c r="O33" s="88">
        <v>0</v>
      </c>
      <c r="P33" s="89">
        <v>0</v>
      </c>
      <c r="Q33" s="88">
        <v>2441</v>
      </c>
      <c r="R33" s="383">
        <v>304.47969274887282</v>
      </c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</row>
    <row r="34" spans="2:70" ht="14.25" customHeight="1">
      <c r="B34" s="392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4">
        <v>0</v>
      </c>
      <c r="K34" s="88">
        <v>5831</v>
      </c>
      <c r="L34" s="89">
        <v>308.84196878751573</v>
      </c>
      <c r="M34" s="88">
        <v>5574</v>
      </c>
      <c r="N34" s="89">
        <v>307.22027448869835</v>
      </c>
      <c r="O34" s="88">
        <v>0</v>
      </c>
      <c r="P34" s="89">
        <v>0</v>
      </c>
      <c r="Q34" s="88">
        <v>11405</v>
      </c>
      <c r="R34" s="384">
        <v>308.049393248576</v>
      </c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</row>
    <row r="35" spans="2:70" ht="14.25" customHeight="1">
      <c r="B35" s="393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4">
        <v>0</v>
      </c>
      <c r="K35" s="88">
        <v>15843</v>
      </c>
      <c r="L35" s="89">
        <v>309.4805699678077</v>
      </c>
      <c r="M35" s="88">
        <v>14968</v>
      </c>
      <c r="N35" s="89">
        <v>306.9674024585774</v>
      </c>
      <c r="O35" s="88">
        <v>0</v>
      </c>
      <c r="P35" s="89">
        <v>0</v>
      </c>
      <c r="Q35" s="88">
        <v>30811</v>
      </c>
      <c r="R35" s="384">
        <v>308.25967187043466</v>
      </c>
      <c r="U35" s="350"/>
      <c r="V35" s="360"/>
      <c r="W35" s="351"/>
      <c r="X35" s="360"/>
      <c r="Y35" s="351"/>
      <c r="Z35" s="360"/>
      <c r="AA35" s="351"/>
      <c r="AB35" s="360"/>
      <c r="AC35" s="351"/>
      <c r="AD35" s="360"/>
      <c r="AE35" s="351"/>
      <c r="AF35" s="360"/>
      <c r="AG35" s="351"/>
      <c r="AH35" s="360"/>
      <c r="AI35" s="351"/>
      <c r="AJ35" s="360"/>
      <c r="AK35" s="351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</row>
    <row r="36" spans="2:70" ht="14.25" customHeight="1">
      <c r="B36" s="393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4">
        <v>821.96</v>
      </c>
      <c r="K36" s="88">
        <v>30117</v>
      </c>
      <c r="L36" s="89">
        <v>311.66808247833472</v>
      </c>
      <c r="M36" s="88">
        <v>29130</v>
      </c>
      <c r="N36" s="89">
        <v>311.09971404050793</v>
      </c>
      <c r="O36" s="88">
        <v>0</v>
      </c>
      <c r="P36" s="89">
        <v>0</v>
      </c>
      <c r="Q36" s="88">
        <v>59247</v>
      </c>
      <c r="R36" s="384">
        <v>311.38863250459946</v>
      </c>
      <c r="U36" s="350"/>
      <c r="V36" s="360"/>
      <c r="W36" s="351"/>
      <c r="X36" s="360"/>
      <c r="Y36" s="351"/>
      <c r="Z36" s="360"/>
      <c r="AA36" s="351"/>
      <c r="AB36" s="360"/>
      <c r="AC36" s="351"/>
      <c r="AD36" s="360"/>
      <c r="AE36" s="351"/>
      <c r="AF36" s="360"/>
      <c r="AG36" s="351"/>
      <c r="AH36" s="360"/>
      <c r="AI36" s="351"/>
      <c r="AJ36" s="360"/>
      <c r="AK36" s="351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</row>
    <row r="37" spans="2:70" ht="14.25" customHeight="1">
      <c r="B37" s="393" t="s">
        <v>13</v>
      </c>
      <c r="C37" s="88">
        <v>0</v>
      </c>
      <c r="D37" s="89">
        <v>0</v>
      </c>
      <c r="E37" s="88">
        <v>24</v>
      </c>
      <c r="F37" s="89">
        <v>742.39708333333328</v>
      </c>
      <c r="G37" s="88">
        <v>0</v>
      </c>
      <c r="H37" s="89">
        <v>0</v>
      </c>
      <c r="I37" s="88">
        <v>24</v>
      </c>
      <c r="J37" s="384">
        <v>742.39708333333328</v>
      </c>
      <c r="K37" s="88">
        <v>45382</v>
      </c>
      <c r="L37" s="89">
        <v>317.94219249923009</v>
      </c>
      <c r="M37" s="88">
        <v>43985</v>
      </c>
      <c r="N37" s="89">
        <v>316.15935546209079</v>
      </c>
      <c r="O37" s="88">
        <v>2</v>
      </c>
      <c r="P37" s="89">
        <v>415.64499999999998</v>
      </c>
      <c r="Q37" s="88">
        <v>89369</v>
      </c>
      <c r="R37" s="384">
        <v>317.06691492575862</v>
      </c>
      <c r="U37" s="350"/>
      <c r="V37" s="360"/>
      <c r="W37" s="351"/>
      <c r="X37" s="360"/>
      <c r="Y37" s="351"/>
      <c r="Z37" s="360"/>
      <c r="AA37" s="351"/>
      <c r="AB37" s="360"/>
      <c r="AC37" s="351"/>
      <c r="AD37" s="360"/>
      <c r="AE37" s="351"/>
      <c r="AF37" s="360"/>
      <c r="AG37" s="351"/>
      <c r="AH37" s="360"/>
      <c r="AI37" s="351"/>
      <c r="AJ37" s="360"/>
      <c r="AK37" s="351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</row>
    <row r="38" spans="2:70" ht="14.25" customHeight="1">
      <c r="B38" s="393" t="s">
        <v>14</v>
      </c>
      <c r="C38" s="88">
        <v>20</v>
      </c>
      <c r="D38" s="89">
        <v>798.90550000000007</v>
      </c>
      <c r="E38" s="88">
        <v>173</v>
      </c>
      <c r="F38" s="89">
        <v>728.92999999999972</v>
      </c>
      <c r="G38" s="88">
        <v>0</v>
      </c>
      <c r="H38" s="89">
        <v>0</v>
      </c>
      <c r="I38" s="88">
        <v>193</v>
      </c>
      <c r="J38" s="384">
        <v>736.18134715025872</v>
      </c>
      <c r="K38" s="88">
        <v>2149</v>
      </c>
      <c r="L38" s="89">
        <v>352.38019078641281</v>
      </c>
      <c r="M38" s="88">
        <v>1829</v>
      </c>
      <c r="N38" s="89">
        <v>349.51256424275601</v>
      </c>
      <c r="O38" s="88">
        <v>0</v>
      </c>
      <c r="P38" s="89">
        <v>0</v>
      </c>
      <c r="Q38" s="88">
        <v>3978</v>
      </c>
      <c r="R38" s="384">
        <v>351.061716943188</v>
      </c>
      <c r="U38" s="350"/>
      <c r="V38" s="360"/>
      <c r="W38" s="351"/>
      <c r="X38" s="360"/>
      <c r="Y38" s="351"/>
      <c r="Z38" s="360"/>
      <c r="AA38" s="351"/>
      <c r="AB38" s="360"/>
      <c r="AC38" s="351"/>
      <c r="AD38" s="360"/>
      <c r="AE38" s="351"/>
      <c r="AF38" s="360"/>
      <c r="AG38" s="351"/>
      <c r="AH38" s="360"/>
      <c r="AI38" s="351"/>
      <c r="AJ38" s="360"/>
      <c r="AK38" s="351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</row>
    <row r="39" spans="2:70" ht="14.25" customHeight="1">
      <c r="B39" s="393" t="s">
        <v>15</v>
      </c>
      <c r="C39" s="88">
        <v>122</v>
      </c>
      <c r="D39" s="89">
        <v>696.50893442622942</v>
      </c>
      <c r="E39" s="88">
        <v>1080</v>
      </c>
      <c r="F39" s="89">
        <v>783.81535185185203</v>
      </c>
      <c r="G39" s="88">
        <v>0</v>
      </c>
      <c r="H39" s="89">
        <v>0</v>
      </c>
      <c r="I39" s="88">
        <v>1202</v>
      </c>
      <c r="J39" s="384">
        <v>774.95396838602346</v>
      </c>
      <c r="K39" s="88">
        <v>2246</v>
      </c>
      <c r="L39" s="89">
        <v>359.45471059661719</v>
      </c>
      <c r="M39" s="88">
        <v>1445</v>
      </c>
      <c r="N39" s="89">
        <v>355.9131003460202</v>
      </c>
      <c r="O39" s="88">
        <v>0</v>
      </c>
      <c r="P39" s="89">
        <v>0</v>
      </c>
      <c r="Q39" s="88">
        <v>3691</v>
      </c>
      <c r="R39" s="384">
        <v>358.06819561094591</v>
      </c>
      <c r="U39" s="350"/>
      <c r="V39" s="360"/>
      <c r="W39" s="351"/>
      <c r="X39" s="360"/>
      <c r="Y39" s="351"/>
      <c r="Z39" s="360"/>
      <c r="AA39" s="351"/>
      <c r="AB39" s="360"/>
      <c r="AC39" s="351"/>
      <c r="AD39" s="360"/>
      <c r="AE39" s="351"/>
      <c r="AF39" s="360"/>
      <c r="AG39" s="351"/>
      <c r="AH39" s="360"/>
      <c r="AI39" s="351"/>
      <c r="AJ39" s="360"/>
      <c r="AK39" s="351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</row>
    <row r="40" spans="2:70" ht="14.25" customHeight="1">
      <c r="B40" s="393" t="s">
        <v>16</v>
      </c>
      <c r="C40" s="88">
        <v>645</v>
      </c>
      <c r="D40" s="89">
        <v>678.51248062015497</v>
      </c>
      <c r="E40" s="88">
        <v>3522</v>
      </c>
      <c r="F40" s="89">
        <v>803.5217518455413</v>
      </c>
      <c r="G40" s="88">
        <v>0</v>
      </c>
      <c r="H40" s="89">
        <v>0</v>
      </c>
      <c r="I40" s="88">
        <v>4167</v>
      </c>
      <c r="J40" s="384">
        <v>784.17186465082705</v>
      </c>
      <c r="K40" s="88">
        <v>3565</v>
      </c>
      <c r="L40" s="89">
        <v>389.44458625526096</v>
      </c>
      <c r="M40" s="88">
        <v>2368</v>
      </c>
      <c r="N40" s="89">
        <v>399.0838766891905</v>
      </c>
      <c r="O40" s="88">
        <v>0</v>
      </c>
      <c r="P40" s="89">
        <v>0</v>
      </c>
      <c r="Q40" s="88">
        <v>5933</v>
      </c>
      <c r="R40" s="384">
        <v>393.29185403674512</v>
      </c>
      <c r="U40" s="350"/>
      <c r="V40" s="360"/>
      <c r="W40" s="351"/>
      <c r="X40" s="360"/>
      <c r="Y40" s="351"/>
      <c r="Z40" s="360"/>
      <c r="AA40" s="351"/>
      <c r="AB40" s="360"/>
      <c r="AC40" s="351"/>
      <c r="AD40" s="360"/>
      <c r="AE40" s="351"/>
      <c r="AF40" s="360"/>
      <c r="AG40" s="351"/>
      <c r="AH40" s="360"/>
      <c r="AI40" s="351"/>
      <c r="AJ40" s="360"/>
      <c r="AK40" s="351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</row>
    <row r="41" spans="2:70" ht="14.25" customHeight="1">
      <c r="B41" s="393" t="s">
        <v>17</v>
      </c>
      <c r="C41" s="88">
        <v>1992</v>
      </c>
      <c r="D41" s="89">
        <v>711.51684236947835</v>
      </c>
      <c r="E41" s="88">
        <v>9905</v>
      </c>
      <c r="F41" s="89">
        <v>822.08790005048138</v>
      </c>
      <c r="G41" s="88">
        <v>0</v>
      </c>
      <c r="H41" s="89">
        <v>0</v>
      </c>
      <c r="I41" s="88">
        <v>11897</v>
      </c>
      <c r="J41" s="384">
        <v>803.57419517525591</v>
      </c>
      <c r="K41" s="88">
        <v>6421</v>
      </c>
      <c r="L41" s="89">
        <v>431.94994081918651</v>
      </c>
      <c r="M41" s="88">
        <v>4541</v>
      </c>
      <c r="N41" s="89">
        <v>431.18190706892909</v>
      </c>
      <c r="O41" s="88">
        <v>0</v>
      </c>
      <c r="P41" s="89">
        <v>0</v>
      </c>
      <c r="Q41" s="88">
        <v>10962</v>
      </c>
      <c r="R41" s="384">
        <v>431.63178343368025</v>
      </c>
      <c r="U41" s="350"/>
      <c r="V41" s="360"/>
      <c r="W41" s="351"/>
      <c r="X41" s="360"/>
      <c r="Y41" s="351"/>
      <c r="Z41" s="360"/>
      <c r="AA41" s="351"/>
      <c r="AB41" s="360"/>
      <c r="AC41" s="351"/>
      <c r="AD41" s="360"/>
      <c r="AE41" s="351"/>
      <c r="AF41" s="360"/>
      <c r="AG41" s="351"/>
      <c r="AH41" s="360"/>
      <c r="AI41" s="351"/>
      <c r="AJ41" s="360"/>
      <c r="AK41" s="351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</row>
    <row r="42" spans="2:70" ht="14.25" customHeight="1">
      <c r="B42" s="393" t="s">
        <v>18</v>
      </c>
      <c r="C42" s="88">
        <v>4481</v>
      </c>
      <c r="D42" s="89">
        <v>704.53527337647813</v>
      </c>
      <c r="E42" s="88">
        <v>21418</v>
      </c>
      <c r="F42" s="89">
        <v>803.36158278083917</v>
      </c>
      <c r="G42" s="88">
        <v>0</v>
      </c>
      <c r="H42" s="89">
        <v>0</v>
      </c>
      <c r="I42" s="88">
        <v>25899</v>
      </c>
      <c r="J42" s="384">
        <v>786.26282636395274</v>
      </c>
      <c r="K42" s="88">
        <v>10335</v>
      </c>
      <c r="L42" s="89">
        <v>479.51140203192807</v>
      </c>
      <c r="M42" s="88">
        <v>7090</v>
      </c>
      <c r="N42" s="89">
        <v>484.81239069111211</v>
      </c>
      <c r="O42" s="88">
        <v>0</v>
      </c>
      <c r="P42" s="89">
        <v>0</v>
      </c>
      <c r="Q42" s="88">
        <v>17425</v>
      </c>
      <c r="R42" s="384">
        <v>481.66830358679829</v>
      </c>
      <c r="U42" s="350"/>
      <c r="V42" s="360"/>
      <c r="W42" s="351"/>
      <c r="X42" s="360"/>
      <c r="Y42" s="351"/>
      <c r="Z42" s="360"/>
      <c r="AA42" s="351"/>
      <c r="AB42" s="360"/>
      <c r="AC42" s="351"/>
      <c r="AD42" s="360"/>
      <c r="AE42" s="351"/>
      <c r="AF42" s="360"/>
      <c r="AG42" s="351"/>
      <c r="AH42" s="360"/>
      <c r="AI42" s="351"/>
      <c r="AJ42" s="360"/>
      <c r="AK42" s="351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</row>
    <row r="43" spans="2:70" ht="14.25" customHeight="1">
      <c r="B43" s="393" t="s">
        <v>19</v>
      </c>
      <c r="C43" s="88">
        <v>8393</v>
      </c>
      <c r="D43" s="89">
        <v>674.43185154295259</v>
      </c>
      <c r="E43" s="88">
        <v>44676</v>
      </c>
      <c r="F43" s="89">
        <v>772.70928865610153</v>
      </c>
      <c r="G43" s="88">
        <v>0</v>
      </c>
      <c r="H43" s="89">
        <v>0</v>
      </c>
      <c r="I43" s="88">
        <v>53069</v>
      </c>
      <c r="J43" s="384">
        <v>757.16645706532995</v>
      </c>
      <c r="K43" s="88">
        <v>13377</v>
      </c>
      <c r="L43" s="89">
        <v>542.28607983852692</v>
      </c>
      <c r="M43" s="88">
        <v>9368</v>
      </c>
      <c r="N43" s="89">
        <v>551.13945772843419</v>
      </c>
      <c r="O43" s="88">
        <v>1</v>
      </c>
      <c r="P43" s="89">
        <v>392.13</v>
      </c>
      <c r="Q43" s="88">
        <v>22746</v>
      </c>
      <c r="R43" s="384">
        <v>545.92576540930042</v>
      </c>
      <c r="U43" s="350"/>
      <c r="V43" s="360"/>
      <c r="W43" s="351"/>
      <c r="X43" s="360"/>
      <c r="Y43" s="351"/>
      <c r="Z43" s="360"/>
      <c r="AA43" s="351"/>
      <c r="AB43" s="360"/>
      <c r="AC43" s="351"/>
      <c r="AD43" s="360"/>
      <c r="AE43" s="351"/>
      <c r="AF43" s="360"/>
      <c r="AG43" s="351"/>
      <c r="AH43" s="360"/>
      <c r="AI43" s="351"/>
      <c r="AJ43" s="360"/>
      <c r="AK43" s="351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</row>
    <row r="44" spans="2:70" ht="14.25" customHeight="1">
      <c r="B44" s="393" t="s">
        <v>20</v>
      </c>
      <c r="C44" s="88">
        <v>13816</v>
      </c>
      <c r="D44" s="89">
        <v>655.78336928199269</v>
      </c>
      <c r="E44" s="88">
        <v>80878</v>
      </c>
      <c r="F44" s="89">
        <v>764.65963278023878</v>
      </c>
      <c r="G44" s="88">
        <v>0</v>
      </c>
      <c r="H44" s="89">
        <v>0</v>
      </c>
      <c r="I44" s="88">
        <v>94694</v>
      </c>
      <c r="J44" s="384">
        <v>748.77441875937404</v>
      </c>
      <c r="K44" s="88">
        <v>14574</v>
      </c>
      <c r="L44" s="89">
        <v>591.94328804720726</v>
      </c>
      <c r="M44" s="88">
        <v>10538</v>
      </c>
      <c r="N44" s="89">
        <v>599.29012241411817</v>
      </c>
      <c r="O44" s="88">
        <v>0</v>
      </c>
      <c r="P44" s="89">
        <v>0</v>
      </c>
      <c r="Q44" s="88">
        <v>25112</v>
      </c>
      <c r="R44" s="384">
        <v>595.02631371455789</v>
      </c>
      <c r="U44" s="350"/>
      <c r="V44" s="360"/>
      <c r="W44" s="351"/>
      <c r="X44" s="360"/>
      <c r="Y44" s="351"/>
      <c r="Z44" s="360"/>
      <c r="AA44" s="351"/>
      <c r="AB44" s="360"/>
      <c r="AC44" s="351"/>
      <c r="AD44" s="360"/>
      <c r="AE44" s="351"/>
      <c r="AF44" s="360"/>
      <c r="AG44" s="351"/>
      <c r="AH44" s="360"/>
      <c r="AI44" s="351"/>
      <c r="AJ44" s="360"/>
      <c r="AK44" s="351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</row>
    <row r="45" spans="2:70" ht="14.25" customHeight="1">
      <c r="B45" s="393" t="s">
        <v>21</v>
      </c>
      <c r="C45" s="88">
        <v>20106</v>
      </c>
      <c r="D45" s="89">
        <v>644.36627126230962</v>
      </c>
      <c r="E45" s="88">
        <v>127995</v>
      </c>
      <c r="F45" s="89">
        <v>793.84847079964266</v>
      </c>
      <c r="G45" s="88">
        <v>1</v>
      </c>
      <c r="H45" s="89">
        <v>790.95</v>
      </c>
      <c r="I45" s="88">
        <v>148102</v>
      </c>
      <c r="J45" s="384">
        <v>773.55507839192092</v>
      </c>
      <c r="K45" s="88">
        <v>11911</v>
      </c>
      <c r="L45" s="89">
        <v>621.76764923180076</v>
      </c>
      <c r="M45" s="88">
        <v>9605</v>
      </c>
      <c r="N45" s="89">
        <v>629.2879989588738</v>
      </c>
      <c r="O45" s="88">
        <v>0</v>
      </c>
      <c r="P45" s="89">
        <v>0</v>
      </c>
      <c r="Q45" s="88">
        <v>21516</v>
      </c>
      <c r="R45" s="384">
        <v>625.12482338724499</v>
      </c>
      <c r="U45" s="350"/>
      <c r="V45" s="360"/>
      <c r="W45" s="351"/>
      <c r="X45" s="360"/>
      <c r="Y45" s="351"/>
      <c r="Z45" s="360"/>
      <c r="AA45" s="351"/>
      <c r="AB45" s="360"/>
      <c r="AC45" s="351"/>
      <c r="AD45" s="360"/>
      <c r="AE45" s="351"/>
      <c r="AF45" s="360"/>
      <c r="AG45" s="351"/>
      <c r="AH45" s="360"/>
      <c r="AI45" s="351"/>
      <c r="AJ45" s="360"/>
      <c r="AK45" s="351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</row>
    <row r="46" spans="2:70" ht="14.25" customHeight="1">
      <c r="B46" s="393" t="s">
        <v>22</v>
      </c>
      <c r="C46" s="88">
        <v>23466</v>
      </c>
      <c r="D46" s="89">
        <v>592.32598141992526</v>
      </c>
      <c r="E46" s="88">
        <v>177713</v>
      </c>
      <c r="F46" s="89">
        <v>800.7734977745007</v>
      </c>
      <c r="G46" s="88">
        <v>0</v>
      </c>
      <c r="H46" s="89">
        <v>0</v>
      </c>
      <c r="I46" s="88">
        <v>201179</v>
      </c>
      <c r="J46" s="384">
        <v>776.45968063266935</v>
      </c>
      <c r="K46" s="88">
        <v>7864</v>
      </c>
      <c r="L46" s="89">
        <v>638.40275432349574</v>
      </c>
      <c r="M46" s="88">
        <v>7225</v>
      </c>
      <c r="N46" s="89">
        <v>646.14100761245379</v>
      </c>
      <c r="O46" s="88">
        <v>0</v>
      </c>
      <c r="P46" s="89">
        <v>0</v>
      </c>
      <c r="Q46" s="88">
        <v>15089</v>
      </c>
      <c r="R46" s="384">
        <v>642.10802836503092</v>
      </c>
      <c r="U46" s="350"/>
      <c r="V46" s="360"/>
      <c r="W46" s="351"/>
      <c r="X46" s="360"/>
      <c r="Y46" s="351"/>
      <c r="Z46" s="360"/>
      <c r="AA46" s="351"/>
      <c r="AB46" s="360"/>
      <c r="AC46" s="351"/>
      <c r="AD46" s="360"/>
      <c r="AE46" s="351"/>
      <c r="AF46" s="360"/>
      <c r="AG46" s="351"/>
      <c r="AH46" s="360"/>
      <c r="AI46" s="351"/>
      <c r="AJ46" s="360"/>
      <c r="AK46" s="351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</row>
    <row r="47" spans="2:70" ht="14.25" customHeight="1">
      <c r="B47" s="393" t="s">
        <v>23</v>
      </c>
      <c r="C47" s="88">
        <v>24945</v>
      </c>
      <c r="D47" s="89">
        <v>530.43044778512649</v>
      </c>
      <c r="E47" s="88">
        <v>254376</v>
      </c>
      <c r="F47" s="89">
        <v>807.93668337421525</v>
      </c>
      <c r="G47" s="88">
        <v>1</v>
      </c>
      <c r="H47" s="89">
        <v>689.7</v>
      </c>
      <c r="I47" s="88">
        <v>279322</v>
      </c>
      <c r="J47" s="384">
        <v>783.15341788330079</v>
      </c>
      <c r="K47" s="88">
        <v>4802</v>
      </c>
      <c r="L47" s="89">
        <v>620.76904831320257</v>
      </c>
      <c r="M47" s="88">
        <v>5414</v>
      </c>
      <c r="N47" s="89">
        <v>638.64547284816979</v>
      </c>
      <c r="O47" s="88">
        <v>1</v>
      </c>
      <c r="P47" s="89">
        <v>747.69</v>
      </c>
      <c r="Q47" s="88">
        <v>10217</v>
      </c>
      <c r="R47" s="384">
        <v>630.25420867182049</v>
      </c>
      <c r="U47" s="350"/>
      <c r="V47" s="360"/>
      <c r="W47" s="351"/>
      <c r="X47" s="360"/>
      <c r="Y47" s="351"/>
      <c r="Z47" s="360"/>
      <c r="AA47" s="351"/>
      <c r="AB47" s="360"/>
      <c r="AC47" s="351"/>
      <c r="AD47" s="360"/>
      <c r="AE47" s="351"/>
      <c r="AF47" s="360"/>
      <c r="AG47" s="351"/>
      <c r="AH47" s="360"/>
      <c r="AI47" s="351"/>
      <c r="AJ47" s="360"/>
      <c r="AK47" s="351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</row>
    <row r="48" spans="2:70" ht="14.25" customHeight="1">
      <c r="B48" s="393" t="s">
        <v>24</v>
      </c>
      <c r="C48" s="88">
        <v>25193</v>
      </c>
      <c r="D48" s="89">
        <v>474.41409320049218</v>
      </c>
      <c r="E48" s="88">
        <v>338270</v>
      </c>
      <c r="F48" s="89">
        <v>785.14978455080143</v>
      </c>
      <c r="G48" s="88">
        <v>1</v>
      </c>
      <c r="H48" s="89">
        <v>656.79</v>
      </c>
      <c r="I48" s="88">
        <v>363464</v>
      </c>
      <c r="J48" s="384">
        <v>763.61122053353176</v>
      </c>
      <c r="K48" s="88">
        <v>2582</v>
      </c>
      <c r="L48" s="89">
        <v>612.07653756778006</v>
      </c>
      <c r="M48" s="88">
        <v>3660</v>
      </c>
      <c r="N48" s="89">
        <v>613.1356366120234</v>
      </c>
      <c r="O48" s="88">
        <v>0</v>
      </c>
      <c r="P48" s="89">
        <v>0</v>
      </c>
      <c r="Q48" s="88">
        <v>6242</v>
      </c>
      <c r="R48" s="384">
        <v>612.69754085229317</v>
      </c>
      <c r="U48" s="350"/>
      <c r="V48" s="360"/>
      <c r="W48" s="351"/>
      <c r="X48" s="360"/>
      <c r="Y48" s="351"/>
      <c r="Z48" s="360"/>
      <c r="AA48" s="351"/>
      <c r="AB48" s="360"/>
      <c r="AC48" s="351"/>
      <c r="AD48" s="360"/>
      <c r="AE48" s="351"/>
      <c r="AF48" s="360"/>
      <c r="AG48" s="351"/>
      <c r="AH48" s="360"/>
      <c r="AI48" s="351"/>
      <c r="AJ48" s="360"/>
      <c r="AK48" s="351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</row>
    <row r="49" spans="2:70" ht="14.25" customHeight="1">
      <c r="B49" s="393" t="s">
        <v>25</v>
      </c>
      <c r="C49" s="88">
        <v>23283</v>
      </c>
      <c r="D49" s="89">
        <v>443.04192157368038</v>
      </c>
      <c r="E49" s="88">
        <v>369657</v>
      </c>
      <c r="F49" s="89">
        <v>759.4231889562468</v>
      </c>
      <c r="G49" s="88">
        <v>7</v>
      </c>
      <c r="H49" s="89">
        <v>804.49142857142851</v>
      </c>
      <c r="I49" s="88">
        <v>392947</v>
      </c>
      <c r="J49" s="384">
        <v>740.67768492951802</v>
      </c>
      <c r="K49" s="88">
        <v>978</v>
      </c>
      <c r="L49" s="89">
        <v>608.59403885480413</v>
      </c>
      <c r="M49" s="88">
        <v>1964</v>
      </c>
      <c r="N49" s="89">
        <v>619.4930957230174</v>
      </c>
      <c r="O49" s="88">
        <v>0</v>
      </c>
      <c r="P49" s="89">
        <v>0</v>
      </c>
      <c r="Q49" s="88">
        <v>2942</v>
      </c>
      <c r="R49" s="384">
        <v>615.8699558123742</v>
      </c>
      <c r="U49" s="350"/>
      <c r="V49" s="360"/>
      <c r="W49" s="351"/>
      <c r="X49" s="360"/>
      <c r="Y49" s="351"/>
      <c r="Z49" s="360"/>
      <c r="AA49" s="351"/>
      <c r="AB49" s="360"/>
      <c r="AC49" s="351"/>
      <c r="AD49" s="360"/>
      <c r="AE49" s="351"/>
      <c r="AF49" s="360"/>
      <c r="AG49" s="351"/>
      <c r="AH49" s="360"/>
      <c r="AI49" s="351"/>
      <c r="AJ49" s="360"/>
      <c r="AK49" s="351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</row>
    <row r="50" spans="2:70" ht="14.25" customHeight="1">
      <c r="B50" s="393" t="s">
        <v>26</v>
      </c>
      <c r="C50" s="88">
        <v>46628</v>
      </c>
      <c r="D50" s="89">
        <v>410.57461010551299</v>
      </c>
      <c r="E50" s="88">
        <v>732189</v>
      </c>
      <c r="F50" s="89">
        <v>716.47624226803748</v>
      </c>
      <c r="G50" s="88">
        <v>4</v>
      </c>
      <c r="H50" s="89">
        <v>519.5</v>
      </c>
      <c r="I50" s="88">
        <v>778821</v>
      </c>
      <c r="J50" s="384">
        <v>698.16090509885066</v>
      </c>
      <c r="K50" s="88">
        <v>587</v>
      </c>
      <c r="L50" s="89">
        <v>639.1704258943746</v>
      </c>
      <c r="M50" s="88">
        <v>1722</v>
      </c>
      <c r="N50" s="89">
        <v>633.36864111498801</v>
      </c>
      <c r="O50" s="88">
        <v>0</v>
      </c>
      <c r="P50" s="89">
        <v>0</v>
      </c>
      <c r="Q50" s="88">
        <v>2309</v>
      </c>
      <c r="R50" s="384">
        <v>634.84358596795471</v>
      </c>
      <c r="U50" s="350"/>
      <c r="V50" s="360"/>
      <c r="W50" s="351"/>
      <c r="X50" s="360"/>
      <c r="Y50" s="351"/>
      <c r="Z50" s="360"/>
      <c r="AA50" s="351"/>
      <c r="AB50" s="360"/>
      <c r="AC50" s="351"/>
      <c r="AD50" s="360"/>
      <c r="AE50" s="351"/>
      <c r="AF50" s="360"/>
      <c r="AG50" s="351"/>
      <c r="AH50" s="360"/>
      <c r="AI50" s="351"/>
      <c r="AJ50" s="360"/>
      <c r="AK50" s="351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</row>
    <row r="51" spans="2:70" ht="14.25" customHeight="1">
      <c r="B51" s="393" t="s">
        <v>5</v>
      </c>
      <c r="C51" s="88">
        <v>0</v>
      </c>
      <c r="D51" s="89">
        <v>0</v>
      </c>
      <c r="E51" s="88">
        <v>13</v>
      </c>
      <c r="F51" s="89">
        <v>720.15538461538449</v>
      </c>
      <c r="G51" s="88">
        <v>0</v>
      </c>
      <c r="H51" s="89">
        <v>0</v>
      </c>
      <c r="I51" s="88">
        <v>13</v>
      </c>
      <c r="J51" s="384">
        <v>720.15538461538449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4">
        <v>733.3</v>
      </c>
      <c r="U51" s="350"/>
      <c r="V51" s="360"/>
      <c r="W51" s="351"/>
      <c r="X51" s="360"/>
      <c r="Y51" s="351"/>
      <c r="Z51" s="360"/>
      <c r="AA51" s="351"/>
      <c r="AB51" s="360"/>
      <c r="AC51" s="351"/>
      <c r="AD51" s="360"/>
      <c r="AE51" s="351"/>
      <c r="AF51" s="360"/>
      <c r="AG51" s="351"/>
      <c r="AH51" s="360"/>
      <c r="AI51" s="351"/>
      <c r="AJ51" s="360"/>
      <c r="AK51" s="351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</row>
    <row r="52" spans="2:70" ht="14.25" customHeight="1">
      <c r="B52" s="394" t="s">
        <v>6</v>
      </c>
      <c r="C52" s="389">
        <v>193090</v>
      </c>
      <c r="D52" s="91">
        <v>524.79173390646758</v>
      </c>
      <c r="E52" s="90">
        <v>2161890</v>
      </c>
      <c r="F52" s="91">
        <v>761.32293859076572</v>
      </c>
      <c r="G52" s="90">
        <v>14</v>
      </c>
      <c r="H52" s="91">
        <v>703.3485714285714</v>
      </c>
      <c r="I52" s="90">
        <v>2354994</v>
      </c>
      <c r="J52" s="385">
        <v>741.92899450698837</v>
      </c>
      <c r="K52" s="90">
        <v>179805</v>
      </c>
      <c r="L52" s="91">
        <v>419.4642661216314</v>
      </c>
      <c r="M52" s="90">
        <v>161627</v>
      </c>
      <c r="N52" s="91">
        <v>416.59298502106685</v>
      </c>
      <c r="O52" s="90">
        <v>4</v>
      </c>
      <c r="P52" s="91">
        <v>492.77750000000003</v>
      </c>
      <c r="Q52" s="90">
        <v>341436</v>
      </c>
      <c r="R52" s="385">
        <v>418.10593455288813</v>
      </c>
      <c r="U52" s="350"/>
      <c r="V52" s="360"/>
      <c r="W52" s="351"/>
      <c r="X52" s="360"/>
      <c r="Y52" s="351"/>
      <c r="Z52" s="360"/>
      <c r="AA52" s="351"/>
      <c r="AB52" s="360"/>
      <c r="AC52" s="351"/>
      <c r="AD52" s="360"/>
      <c r="AE52" s="351"/>
      <c r="AF52" s="360"/>
      <c r="AG52" s="351"/>
      <c r="AH52" s="360"/>
      <c r="AI52" s="351"/>
      <c r="AJ52" s="360"/>
      <c r="AK52" s="351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</row>
    <row r="53" spans="2:70" ht="14.25" customHeight="1" thickBot="1">
      <c r="B53" s="395" t="s">
        <v>27</v>
      </c>
      <c r="C53" s="390">
        <v>73.542363664612353</v>
      </c>
      <c r="D53" s="92" t="s">
        <v>213</v>
      </c>
      <c r="E53" s="92">
        <v>78.063554957104401</v>
      </c>
      <c r="F53" s="92" t="s">
        <v>213</v>
      </c>
      <c r="G53" s="92">
        <v>82.5</v>
      </c>
      <c r="H53" s="92" t="s">
        <v>213</v>
      </c>
      <c r="I53" s="92">
        <v>77.692879050828864</v>
      </c>
      <c r="J53" s="386" t="s">
        <v>213</v>
      </c>
      <c r="K53" s="92">
        <v>34.746163899780321</v>
      </c>
      <c r="L53" s="92" t="s">
        <v>213</v>
      </c>
      <c r="M53" s="92">
        <v>34.400040835014167</v>
      </c>
      <c r="N53" s="92" t="s">
        <v>213</v>
      </c>
      <c r="O53" s="92">
        <v>42.25</v>
      </c>
      <c r="P53" s="92" t="s">
        <v>213</v>
      </c>
      <c r="Q53" s="92">
        <v>34.582406607406973</v>
      </c>
      <c r="R53" s="386" t="s">
        <v>213</v>
      </c>
      <c r="U53" s="350"/>
      <c r="V53" s="360"/>
      <c r="W53" s="351"/>
      <c r="X53" s="360"/>
      <c r="Y53" s="351"/>
      <c r="Z53" s="360"/>
      <c r="AA53" s="351"/>
      <c r="AB53" s="360"/>
      <c r="AC53" s="351"/>
      <c r="AD53" s="360"/>
      <c r="AE53" s="351"/>
      <c r="AF53" s="360"/>
      <c r="AG53" s="351"/>
      <c r="AH53" s="360"/>
      <c r="AI53" s="351"/>
      <c r="AJ53" s="360"/>
      <c r="AK53" s="351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0"/>
      <c r="V54" s="348"/>
      <c r="W54" s="347"/>
      <c r="X54" s="348"/>
      <c r="Y54" s="347"/>
      <c r="Z54" s="348"/>
      <c r="AA54" s="347"/>
      <c r="AB54" s="348"/>
      <c r="AC54" s="347"/>
      <c r="AD54" s="348"/>
      <c r="AE54" s="347"/>
      <c r="AF54" s="348"/>
      <c r="AG54" s="347"/>
      <c r="AH54" s="348"/>
      <c r="AI54" s="347"/>
      <c r="AJ54" s="348"/>
      <c r="AK54" s="347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</row>
    <row r="55" spans="2:70" ht="14.25" customHeight="1" thickTop="1">
      <c r="B55" s="481" t="s">
        <v>0</v>
      </c>
      <c r="C55" s="484" t="s">
        <v>1</v>
      </c>
      <c r="D55" s="485"/>
      <c r="E55" s="485"/>
      <c r="F55" s="485"/>
      <c r="G55" s="485"/>
      <c r="H55" s="485"/>
      <c r="I55" s="485"/>
      <c r="J55" s="486"/>
      <c r="K55" s="484" t="s">
        <v>2</v>
      </c>
      <c r="L55" s="485"/>
      <c r="M55" s="485"/>
      <c r="N55" s="485"/>
      <c r="O55" s="485"/>
      <c r="P55" s="485"/>
      <c r="Q55" s="485"/>
      <c r="R55" s="486"/>
      <c r="U55" s="35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</row>
    <row r="56" spans="2:70" ht="14.25" customHeight="1">
      <c r="B56" s="482"/>
      <c r="C56" s="487" t="s">
        <v>3</v>
      </c>
      <c r="D56" s="488"/>
      <c r="E56" s="489" t="s">
        <v>4</v>
      </c>
      <c r="F56" s="490"/>
      <c r="G56" s="487" t="s">
        <v>5</v>
      </c>
      <c r="H56" s="488"/>
      <c r="I56" s="487" t="s">
        <v>6</v>
      </c>
      <c r="J56" s="488"/>
      <c r="K56" s="487" t="s">
        <v>3</v>
      </c>
      <c r="L56" s="488"/>
      <c r="M56" s="489" t="s">
        <v>4</v>
      </c>
      <c r="N56" s="490"/>
      <c r="O56" s="487" t="s">
        <v>5</v>
      </c>
      <c r="P56" s="488"/>
      <c r="Q56" s="487" t="s">
        <v>6</v>
      </c>
      <c r="R56" s="488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</row>
    <row r="57" spans="2:70" ht="14.25" customHeight="1">
      <c r="B57" s="483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</row>
    <row r="58" spans="2:70" ht="14.25" customHeight="1">
      <c r="B58" s="391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3">
        <v>0</v>
      </c>
      <c r="K58" s="88">
        <v>1241</v>
      </c>
      <c r="L58" s="89">
        <v>307.05406124093423</v>
      </c>
      <c r="M58" s="88">
        <v>1200</v>
      </c>
      <c r="N58" s="89">
        <v>301.81736666666603</v>
      </c>
      <c r="O58" s="88">
        <v>0</v>
      </c>
      <c r="P58" s="89">
        <v>0</v>
      </c>
      <c r="Q58" s="88">
        <v>2441</v>
      </c>
      <c r="R58" s="383">
        <v>304.47969274887282</v>
      </c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</row>
    <row r="59" spans="2:70" ht="14.25" customHeight="1">
      <c r="B59" s="392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4">
        <v>210.80000000000004</v>
      </c>
      <c r="K59" s="88">
        <v>5832</v>
      </c>
      <c r="L59" s="89">
        <v>308.82515775034369</v>
      </c>
      <c r="M59" s="88">
        <v>5576</v>
      </c>
      <c r="N59" s="89">
        <v>307.18569045911136</v>
      </c>
      <c r="O59" s="88">
        <v>0</v>
      </c>
      <c r="P59" s="89">
        <v>0</v>
      </c>
      <c r="Q59" s="88">
        <v>11408</v>
      </c>
      <c r="R59" s="384">
        <v>308.02381924965016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</row>
    <row r="60" spans="2:70" ht="14.25" customHeight="1">
      <c r="B60" s="393" t="s">
        <v>11</v>
      </c>
      <c r="C60" s="88">
        <v>10</v>
      </c>
      <c r="D60" s="89">
        <v>250.37100000000001</v>
      </c>
      <c r="E60" s="88">
        <v>9</v>
      </c>
      <c r="F60" s="89">
        <v>232.68888888888893</v>
      </c>
      <c r="G60" s="88">
        <v>0</v>
      </c>
      <c r="H60" s="89">
        <v>0</v>
      </c>
      <c r="I60" s="88">
        <v>19</v>
      </c>
      <c r="J60" s="384">
        <v>241.99526315789473</v>
      </c>
      <c r="K60" s="88">
        <v>15853</v>
      </c>
      <c r="L60" s="89">
        <v>309.44328392102301</v>
      </c>
      <c r="M60" s="88">
        <v>14977</v>
      </c>
      <c r="N60" s="89">
        <v>306.92276690925996</v>
      </c>
      <c r="O60" s="88">
        <v>0</v>
      </c>
      <c r="P60" s="89">
        <v>0</v>
      </c>
      <c r="Q60" s="88">
        <v>30830</v>
      </c>
      <c r="R60" s="384">
        <v>308.2188342523504</v>
      </c>
      <c r="U60" s="350"/>
      <c r="V60" s="360"/>
      <c r="W60" s="351"/>
      <c r="X60" s="360"/>
      <c r="Y60" s="351"/>
      <c r="Z60" s="360"/>
      <c r="AA60" s="351"/>
      <c r="AB60" s="360"/>
      <c r="AC60" s="351"/>
      <c r="AD60" s="360"/>
      <c r="AE60" s="351"/>
      <c r="AF60" s="360"/>
      <c r="AG60" s="351"/>
      <c r="AH60" s="360"/>
      <c r="AI60" s="351"/>
      <c r="AJ60" s="360"/>
      <c r="AK60" s="351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</row>
    <row r="61" spans="2:70" ht="14.25" customHeight="1">
      <c r="B61" s="393" t="s">
        <v>12</v>
      </c>
      <c r="C61" s="88">
        <v>23</v>
      </c>
      <c r="D61" s="89">
        <v>406.38391304347823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51</v>
      </c>
      <c r="J61" s="384">
        <v>366.67941176470589</v>
      </c>
      <c r="K61" s="88">
        <v>30142</v>
      </c>
      <c r="L61" s="89">
        <v>311.7570081613697</v>
      </c>
      <c r="M61" s="88">
        <v>29160</v>
      </c>
      <c r="N61" s="89">
        <v>311.16701783264733</v>
      </c>
      <c r="O61" s="88">
        <v>0</v>
      </c>
      <c r="P61" s="89">
        <v>0</v>
      </c>
      <c r="Q61" s="88">
        <v>59302</v>
      </c>
      <c r="R61" s="384">
        <v>311.46689791238077</v>
      </c>
      <c r="U61" s="350"/>
      <c r="V61" s="360"/>
      <c r="W61" s="351"/>
      <c r="X61" s="360"/>
      <c r="Y61" s="351"/>
      <c r="Z61" s="360"/>
      <c r="AA61" s="351"/>
      <c r="AB61" s="360"/>
      <c r="AC61" s="351"/>
      <c r="AD61" s="360"/>
      <c r="AE61" s="351"/>
      <c r="AF61" s="360"/>
      <c r="AG61" s="351"/>
      <c r="AH61" s="360"/>
      <c r="AI61" s="351"/>
      <c r="AJ61" s="360"/>
      <c r="AK61" s="351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</row>
    <row r="62" spans="2:70" ht="14.25" customHeight="1">
      <c r="B62" s="393" t="s">
        <v>13</v>
      </c>
      <c r="C62" s="88">
        <v>14</v>
      </c>
      <c r="D62" s="89">
        <v>371.12785714285718</v>
      </c>
      <c r="E62" s="88">
        <v>19</v>
      </c>
      <c r="F62" s="89">
        <v>393.84263157894731</v>
      </c>
      <c r="G62" s="88">
        <v>0</v>
      </c>
      <c r="H62" s="89">
        <v>0</v>
      </c>
      <c r="I62" s="88">
        <v>33</v>
      </c>
      <c r="J62" s="384">
        <v>384.20606060606059</v>
      </c>
      <c r="K62" s="88">
        <v>45664</v>
      </c>
      <c r="L62" s="89">
        <v>320.85916323581068</v>
      </c>
      <c r="M62" s="88">
        <v>44141</v>
      </c>
      <c r="N62" s="89">
        <v>317.35822047529649</v>
      </c>
      <c r="O62" s="88">
        <v>2</v>
      </c>
      <c r="P62" s="89">
        <v>415.64499999999998</v>
      </c>
      <c r="Q62" s="88">
        <v>89807</v>
      </c>
      <c r="R62" s="384">
        <v>319.14052724175309</v>
      </c>
      <c r="U62" s="350"/>
      <c r="V62" s="360"/>
      <c r="W62" s="351"/>
      <c r="X62" s="360"/>
      <c r="Y62" s="351"/>
      <c r="Z62" s="360"/>
      <c r="AA62" s="351"/>
      <c r="AB62" s="360"/>
      <c r="AC62" s="351"/>
      <c r="AD62" s="360"/>
      <c r="AE62" s="351"/>
      <c r="AF62" s="360"/>
      <c r="AG62" s="351"/>
      <c r="AH62" s="360"/>
      <c r="AI62" s="351"/>
      <c r="AJ62" s="360"/>
      <c r="AK62" s="351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</row>
    <row r="63" spans="2:70" ht="14.25" customHeight="1">
      <c r="B63" s="393" t="s">
        <v>14</v>
      </c>
      <c r="C63" s="88">
        <v>138</v>
      </c>
      <c r="D63" s="89">
        <v>294.62608695652187</v>
      </c>
      <c r="E63" s="88">
        <v>142</v>
      </c>
      <c r="F63" s="89">
        <v>300.60359154929574</v>
      </c>
      <c r="G63" s="88">
        <v>0</v>
      </c>
      <c r="H63" s="89">
        <v>0</v>
      </c>
      <c r="I63" s="88">
        <v>280</v>
      </c>
      <c r="J63" s="384">
        <v>297.65753571428576</v>
      </c>
      <c r="K63" s="88">
        <v>3954</v>
      </c>
      <c r="L63" s="89">
        <v>523.21478755690441</v>
      </c>
      <c r="M63" s="88">
        <v>2955</v>
      </c>
      <c r="N63" s="89">
        <v>466.01269373942495</v>
      </c>
      <c r="O63" s="88">
        <v>0</v>
      </c>
      <c r="P63" s="89">
        <v>0</v>
      </c>
      <c r="Q63" s="88">
        <v>6909</v>
      </c>
      <c r="R63" s="384">
        <v>498.7492806484297</v>
      </c>
      <c r="U63" s="350"/>
      <c r="V63" s="360"/>
      <c r="W63" s="351"/>
      <c r="X63" s="360"/>
      <c r="Y63" s="351"/>
      <c r="Z63" s="360"/>
      <c r="AA63" s="351"/>
      <c r="AB63" s="360"/>
      <c r="AC63" s="351"/>
      <c r="AD63" s="360"/>
      <c r="AE63" s="351"/>
      <c r="AF63" s="360"/>
      <c r="AG63" s="351"/>
      <c r="AH63" s="360"/>
      <c r="AI63" s="351"/>
      <c r="AJ63" s="360"/>
      <c r="AK63" s="351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</row>
    <row r="64" spans="2:70" ht="14.25" customHeight="1">
      <c r="B64" s="393" t="s">
        <v>15</v>
      </c>
      <c r="C64" s="88">
        <v>100</v>
      </c>
      <c r="D64" s="89">
        <v>314.6345</v>
      </c>
      <c r="E64" s="88">
        <v>120</v>
      </c>
      <c r="F64" s="89">
        <v>327.714</v>
      </c>
      <c r="G64" s="88">
        <v>0</v>
      </c>
      <c r="H64" s="89">
        <v>0</v>
      </c>
      <c r="I64" s="88">
        <v>220</v>
      </c>
      <c r="J64" s="384">
        <v>321.76877272727273</v>
      </c>
      <c r="K64" s="88">
        <v>9933</v>
      </c>
      <c r="L64" s="89">
        <v>699.6815050840637</v>
      </c>
      <c r="M64" s="88">
        <v>6287</v>
      </c>
      <c r="N64" s="89">
        <v>657.52504851280389</v>
      </c>
      <c r="O64" s="88">
        <v>0</v>
      </c>
      <c r="P64" s="89">
        <v>0</v>
      </c>
      <c r="Q64" s="88">
        <v>16220</v>
      </c>
      <c r="R64" s="384">
        <v>683.34132983970426</v>
      </c>
      <c r="U64" s="350"/>
      <c r="V64" s="360"/>
      <c r="W64" s="351"/>
      <c r="X64" s="360"/>
      <c r="Y64" s="351"/>
      <c r="Z64" s="360"/>
      <c r="AA64" s="351"/>
      <c r="AB64" s="360"/>
      <c r="AC64" s="351"/>
      <c r="AD64" s="360"/>
      <c r="AE64" s="351"/>
      <c r="AF64" s="360"/>
      <c r="AG64" s="351"/>
      <c r="AH64" s="360"/>
      <c r="AI64" s="351"/>
      <c r="AJ64" s="360"/>
      <c r="AK64" s="351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</row>
    <row r="65" spans="2:70" ht="14.25" customHeight="1">
      <c r="B65" s="393" t="s">
        <v>16</v>
      </c>
      <c r="C65" s="88">
        <v>106</v>
      </c>
      <c r="D65" s="89">
        <v>284.79481132075477</v>
      </c>
      <c r="E65" s="88">
        <v>122</v>
      </c>
      <c r="F65" s="89">
        <v>307.72418032786891</v>
      </c>
      <c r="G65" s="88">
        <v>0</v>
      </c>
      <c r="H65" s="89">
        <v>0</v>
      </c>
      <c r="I65" s="88">
        <v>228</v>
      </c>
      <c r="J65" s="384">
        <v>297.06403508771933</v>
      </c>
      <c r="K65" s="88">
        <v>24571</v>
      </c>
      <c r="L65" s="89">
        <v>795.72654267225619</v>
      </c>
      <c r="M65" s="88">
        <v>17086</v>
      </c>
      <c r="N65" s="89">
        <v>746.19879023762155</v>
      </c>
      <c r="O65" s="88">
        <v>0</v>
      </c>
      <c r="P65" s="89">
        <v>0</v>
      </c>
      <c r="Q65" s="88">
        <v>41657</v>
      </c>
      <c r="R65" s="384">
        <v>775.41228148930566</v>
      </c>
      <c r="U65" s="350"/>
      <c r="V65" s="360"/>
      <c r="W65" s="351"/>
      <c r="X65" s="360"/>
      <c r="Y65" s="351"/>
      <c r="Z65" s="360"/>
      <c r="AA65" s="351"/>
      <c r="AB65" s="360"/>
      <c r="AC65" s="351"/>
      <c r="AD65" s="360"/>
      <c r="AE65" s="351"/>
      <c r="AF65" s="360"/>
      <c r="AG65" s="351"/>
      <c r="AH65" s="360"/>
      <c r="AI65" s="351"/>
      <c r="AJ65" s="360"/>
      <c r="AK65" s="351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</row>
    <row r="66" spans="2:70" ht="14.25" customHeight="1">
      <c r="B66" s="393" t="s">
        <v>17</v>
      </c>
      <c r="C66" s="88">
        <v>134</v>
      </c>
      <c r="D66" s="89">
        <v>285.8812686567166</v>
      </c>
      <c r="E66" s="88">
        <v>195</v>
      </c>
      <c r="F66" s="89">
        <v>280.07379487179503</v>
      </c>
      <c r="G66" s="88">
        <v>0</v>
      </c>
      <c r="H66" s="89">
        <v>0</v>
      </c>
      <c r="I66" s="88">
        <v>329</v>
      </c>
      <c r="J66" s="384">
        <v>282.4391489361704</v>
      </c>
      <c r="K66" s="88">
        <v>52409</v>
      </c>
      <c r="L66" s="89">
        <v>853.97307752485392</v>
      </c>
      <c r="M66" s="88">
        <v>39998</v>
      </c>
      <c r="N66" s="89">
        <v>793.08993924696313</v>
      </c>
      <c r="O66" s="88">
        <v>0</v>
      </c>
      <c r="P66" s="89">
        <v>0</v>
      </c>
      <c r="Q66" s="88">
        <v>92407</v>
      </c>
      <c r="R66" s="384">
        <v>827.62005486597445</v>
      </c>
      <c r="U66" s="350"/>
      <c r="V66" s="360"/>
      <c r="W66" s="351"/>
      <c r="X66" s="360"/>
      <c r="Y66" s="351"/>
      <c r="Z66" s="360"/>
      <c r="AA66" s="351"/>
      <c r="AB66" s="360"/>
      <c r="AC66" s="351"/>
      <c r="AD66" s="360"/>
      <c r="AE66" s="351"/>
      <c r="AF66" s="360"/>
      <c r="AG66" s="351"/>
      <c r="AH66" s="360"/>
      <c r="AI66" s="351"/>
      <c r="AJ66" s="360"/>
      <c r="AK66" s="351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</row>
    <row r="67" spans="2:70" ht="14.25" customHeight="1">
      <c r="B67" s="393" t="s">
        <v>18</v>
      </c>
      <c r="C67" s="88">
        <v>667</v>
      </c>
      <c r="D67" s="89">
        <v>519.51073463268267</v>
      </c>
      <c r="E67" s="88">
        <v>647</v>
      </c>
      <c r="F67" s="89">
        <v>524.92476043276622</v>
      </c>
      <c r="G67" s="88">
        <v>0</v>
      </c>
      <c r="H67" s="89">
        <v>0</v>
      </c>
      <c r="I67" s="88">
        <v>1314</v>
      </c>
      <c r="J67" s="384">
        <v>522.17654490106474</v>
      </c>
      <c r="K67" s="88">
        <v>86594</v>
      </c>
      <c r="L67" s="89">
        <v>869.76215465274811</v>
      </c>
      <c r="M67" s="88">
        <v>70906</v>
      </c>
      <c r="N67" s="89">
        <v>805.87526260119125</v>
      </c>
      <c r="O67" s="88">
        <v>0</v>
      </c>
      <c r="P67" s="89">
        <v>0</v>
      </c>
      <c r="Q67" s="88">
        <v>157500</v>
      </c>
      <c r="R67" s="384">
        <v>841.0004786666675</v>
      </c>
      <c r="U67" s="350"/>
      <c r="V67" s="360"/>
      <c r="W67" s="351"/>
      <c r="X67" s="360"/>
      <c r="Y67" s="351"/>
      <c r="Z67" s="360"/>
      <c r="AA67" s="351"/>
      <c r="AB67" s="360"/>
      <c r="AC67" s="351"/>
      <c r="AD67" s="360"/>
      <c r="AE67" s="351"/>
      <c r="AF67" s="360"/>
      <c r="AG67" s="351"/>
      <c r="AH67" s="360"/>
      <c r="AI67" s="351"/>
      <c r="AJ67" s="360"/>
      <c r="AK67" s="351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</row>
    <row r="68" spans="2:70" ht="14.25" customHeight="1">
      <c r="B68" s="393" t="s">
        <v>19</v>
      </c>
      <c r="C68" s="88">
        <v>2512</v>
      </c>
      <c r="D68" s="89">
        <v>569.97807324840824</v>
      </c>
      <c r="E68" s="88">
        <v>2681</v>
      </c>
      <c r="F68" s="89">
        <v>590.41912346139554</v>
      </c>
      <c r="G68" s="88">
        <v>0</v>
      </c>
      <c r="H68" s="89">
        <v>0</v>
      </c>
      <c r="I68" s="88">
        <v>5193</v>
      </c>
      <c r="J68" s="384">
        <v>580.53121317157775</v>
      </c>
      <c r="K68" s="88">
        <v>129106</v>
      </c>
      <c r="L68" s="89">
        <v>887.30837250011894</v>
      </c>
      <c r="M68" s="88">
        <v>116741</v>
      </c>
      <c r="N68" s="89">
        <v>790.56921552839231</v>
      </c>
      <c r="O68" s="88">
        <v>1</v>
      </c>
      <c r="P68" s="89">
        <v>392.13</v>
      </c>
      <c r="Q68" s="88">
        <v>245848</v>
      </c>
      <c r="R68" s="384">
        <v>841.36973926979431</v>
      </c>
      <c r="U68" s="350"/>
      <c r="V68" s="360"/>
      <c r="W68" s="351"/>
      <c r="X68" s="360"/>
      <c r="Y68" s="351"/>
      <c r="Z68" s="360"/>
      <c r="AA68" s="351"/>
      <c r="AB68" s="360"/>
      <c r="AC68" s="351"/>
      <c r="AD68" s="360"/>
      <c r="AE68" s="351"/>
      <c r="AF68" s="360"/>
      <c r="AG68" s="351"/>
      <c r="AH68" s="360"/>
      <c r="AI68" s="351"/>
      <c r="AJ68" s="360"/>
      <c r="AK68" s="351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</row>
    <row r="69" spans="2:70" ht="14.25" customHeight="1">
      <c r="B69" s="393" t="s">
        <v>20</v>
      </c>
      <c r="C69" s="88">
        <v>3845</v>
      </c>
      <c r="D69" s="89">
        <v>583.47034070221218</v>
      </c>
      <c r="E69" s="88">
        <v>4439</v>
      </c>
      <c r="F69" s="89">
        <v>624.6000923631459</v>
      </c>
      <c r="G69" s="88">
        <v>0</v>
      </c>
      <c r="H69" s="89">
        <v>0</v>
      </c>
      <c r="I69" s="88">
        <v>8284</v>
      </c>
      <c r="J69" s="384">
        <v>605.50981047803123</v>
      </c>
      <c r="K69" s="88">
        <v>194355</v>
      </c>
      <c r="L69" s="89">
        <v>1081.733971855627</v>
      </c>
      <c r="M69" s="88">
        <v>182804</v>
      </c>
      <c r="N69" s="89">
        <v>835.33073204087509</v>
      </c>
      <c r="O69" s="88">
        <v>0</v>
      </c>
      <c r="P69" s="89">
        <v>0</v>
      </c>
      <c r="Q69" s="88">
        <v>377159</v>
      </c>
      <c r="R69" s="384">
        <v>962.30556672384989</v>
      </c>
      <c r="U69" s="350"/>
      <c r="V69" s="360"/>
      <c r="W69" s="351"/>
      <c r="X69" s="360"/>
      <c r="Y69" s="351"/>
      <c r="Z69" s="360"/>
      <c r="AA69" s="351"/>
      <c r="AB69" s="360"/>
      <c r="AC69" s="351"/>
      <c r="AD69" s="360"/>
      <c r="AE69" s="351"/>
      <c r="AF69" s="360"/>
      <c r="AG69" s="351"/>
      <c r="AH69" s="360"/>
      <c r="AI69" s="351"/>
      <c r="AJ69" s="360"/>
      <c r="AK69" s="351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</row>
    <row r="70" spans="2:70" ht="14.25" customHeight="1">
      <c r="B70" s="393" t="s">
        <v>21</v>
      </c>
      <c r="C70" s="88">
        <v>3061</v>
      </c>
      <c r="D70" s="89">
        <v>607.0663672002637</v>
      </c>
      <c r="E70" s="88">
        <v>4975</v>
      </c>
      <c r="F70" s="89">
        <v>649.64146130653319</v>
      </c>
      <c r="G70" s="88">
        <v>0</v>
      </c>
      <c r="H70" s="89">
        <v>0</v>
      </c>
      <c r="I70" s="88">
        <v>8036</v>
      </c>
      <c r="J70" s="384">
        <v>633.42414385266432</v>
      </c>
      <c r="K70" s="88">
        <v>433433</v>
      </c>
      <c r="L70" s="89">
        <v>1380.2078262384271</v>
      </c>
      <c r="M70" s="88">
        <v>346484</v>
      </c>
      <c r="N70" s="89">
        <v>1022.8284986319723</v>
      </c>
      <c r="O70" s="88">
        <v>1</v>
      </c>
      <c r="P70" s="89">
        <v>790.95</v>
      </c>
      <c r="Q70" s="88">
        <v>779918</v>
      </c>
      <c r="R70" s="384">
        <v>1221.4388169269084</v>
      </c>
      <c r="U70" s="350"/>
      <c r="V70" s="360"/>
      <c r="W70" s="351"/>
      <c r="X70" s="360"/>
      <c r="Y70" s="351"/>
      <c r="Z70" s="360"/>
      <c r="AA70" s="351"/>
      <c r="AB70" s="360"/>
      <c r="AC70" s="351"/>
      <c r="AD70" s="360"/>
      <c r="AE70" s="351"/>
      <c r="AF70" s="360"/>
      <c r="AG70" s="351"/>
      <c r="AH70" s="360"/>
      <c r="AI70" s="351"/>
      <c r="AJ70" s="360"/>
      <c r="AK70" s="351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</row>
    <row r="71" spans="2:70" ht="14.25" customHeight="1">
      <c r="B71" s="393" t="s">
        <v>22</v>
      </c>
      <c r="C71" s="88">
        <v>1661</v>
      </c>
      <c r="D71" s="89">
        <v>640.14029500301297</v>
      </c>
      <c r="E71" s="88">
        <v>3761</v>
      </c>
      <c r="F71" s="89">
        <v>690.48848444562384</v>
      </c>
      <c r="G71" s="88">
        <v>0</v>
      </c>
      <c r="H71" s="89">
        <v>0</v>
      </c>
      <c r="I71" s="88">
        <v>5422</v>
      </c>
      <c r="J71" s="384">
        <v>675.0645924013271</v>
      </c>
      <c r="K71" s="88">
        <v>970208</v>
      </c>
      <c r="L71" s="89">
        <v>1437.5373296550856</v>
      </c>
      <c r="M71" s="88">
        <v>820856</v>
      </c>
      <c r="N71" s="89">
        <v>1084.1468885529273</v>
      </c>
      <c r="O71" s="88">
        <v>0</v>
      </c>
      <c r="P71" s="89">
        <v>0</v>
      </c>
      <c r="Q71" s="88">
        <v>1791064</v>
      </c>
      <c r="R71" s="384">
        <v>1275.5762473479467</v>
      </c>
      <c r="U71" s="350"/>
      <c r="V71" s="360"/>
      <c r="W71" s="351"/>
      <c r="X71" s="360"/>
      <c r="Y71" s="351"/>
      <c r="Z71" s="360"/>
      <c r="AA71" s="351"/>
      <c r="AB71" s="360"/>
      <c r="AC71" s="351"/>
      <c r="AD71" s="360"/>
      <c r="AE71" s="351"/>
      <c r="AF71" s="360"/>
      <c r="AG71" s="351"/>
      <c r="AH71" s="360"/>
      <c r="AI71" s="351"/>
      <c r="AJ71" s="360"/>
      <c r="AK71" s="351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</row>
    <row r="72" spans="2:70" ht="14.25" customHeight="1">
      <c r="B72" s="393" t="s">
        <v>23</v>
      </c>
      <c r="C72" s="88">
        <v>972</v>
      </c>
      <c r="D72" s="89">
        <v>612.98572016461105</v>
      </c>
      <c r="E72" s="88">
        <v>3326</v>
      </c>
      <c r="F72" s="89">
        <v>650.53445880937761</v>
      </c>
      <c r="G72" s="88">
        <v>0</v>
      </c>
      <c r="H72" s="89">
        <v>0</v>
      </c>
      <c r="I72" s="88">
        <v>4298</v>
      </c>
      <c r="J72" s="384">
        <v>642.04274778966771</v>
      </c>
      <c r="K72" s="88">
        <v>918242</v>
      </c>
      <c r="L72" s="89">
        <v>1423.4319427340563</v>
      </c>
      <c r="M72" s="88">
        <v>834469</v>
      </c>
      <c r="N72" s="89">
        <v>931.07149354859371</v>
      </c>
      <c r="O72" s="88">
        <v>3</v>
      </c>
      <c r="P72" s="89">
        <v>997.52666666666676</v>
      </c>
      <c r="Q72" s="88">
        <v>1752714</v>
      </c>
      <c r="R72" s="384">
        <v>1189.0178800933904</v>
      </c>
      <c r="U72" s="350"/>
      <c r="V72" s="360"/>
      <c r="W72" s="351"/>
      <c r="X72" s="360"/>
      <c r="Y72" s="351"/>
      <c r="Z72" s="360"/>
      <c r="AA72" s="351"/>
      <c r="AB72" s="360"/>
      <c r="AC72" s="351"/>
      <c r="AD72" s="360"/>
      <c r="AE72" s="351"/>
      <c r="AF72" s="360"/>
      <c r="AG72" s="351"/>
      <c r="AH72" s="360"/>
      <c r="AI72" s="351"/>
      <c r="AJ72" s="360"/>
      <c r="AK72" s="351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</row>
    <row r="73" spans="2:70" ht="14.25" customHeight="1">
      <c r="B73" s="393" t="s">
        <v>24</v>
      </c>
      <c r="C73" s="88">
        <v>571</v>
      </c>
      <c r="D73" s="89">
        <v>576.05598949211935</v>
      </c>
      <c r="E73" s="88">
        <v>2950</v>
      </c>
      <c r="F73" s="89">
        <v>620.23548474576035</v>
      </c>
      <c r="G73" s="88">
        <v>0</v>
      </c>
      <c r="H73" s="89">
        <v>0</v>
      </c>
      <c r="I73" s="88">
        <v>3521</v>
      </c>
      <c r="J73" s="384">
        <v>613.07090315251151</v>
      </c>
      <c r="K73" s="88">
        <v>746471</v>
      </c>
      <c r="L73" s="89">
        <v>1323.8555202278521</v>
      </c>
      <c r="M73" s="88">
        <v>797854</v>
      </c>
      <c r="N73" s="89">
        <v>792.87013602739307</v>
      </c>
      <c r="O73" s="88">
        <v>4</v>
      </c>
      <c r="P73" s="89">
        <v>659.89499999999998</v>
      </c>
      <c r="Q73" s="88">
        <v>1544329</v>
      </c>
      <c r="R73" s="384">
        <v>1049.5283084951486</v>
      </c>
      <c r="S73" s="97"/>
      <c r="U73" s="350"/>
      <c r="V73" s="360"/>
      <c r="W73" s="351"/>
      <c r="X73" s="360"/>
      <c r="Y73" s="351"/>
      <c r="Z73" s="360"/>
      <c r="AA73" s="351"/>
      <c r="AB73" s="360"/>
      <c r="AC73" s="351"/>
      <c r="AD73" s="360"/>
      <c r="AE73" s="351"/>
      <c r="AF73" s="360"/>
      <c r="AG73" s="351"/>
      <c r="AH73" s="360"/>
      <c r="AI73" s="351"/>
      <c r="AJ73" s="360"/>
      <c r="AK73" s="351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</row>
    <row r="74" spans="2:70" ht="14.25" customHeight="1">
      <c r="B74" s="393" t="s">
        <v>25</v>
      </c>
      <c r="C74" s="88">
        <v>250</v>
      </c>
      <c r="D74" s="89">
        <v>524.75115999999912</v>
      </c>
      <c r="E74" s="88">
        <v>2124</v>
      </c>
      <c r="F74" s="89">
        <v>604.96919020715666</v>
      </c>
      <c r="G74" s="88">
        <v>0</v>
      </c>
      <c r="H74" s="89">
        <v>0</v>
      </c>
      <c r="I74" s="88">
        <v>2374</v>
      </c>
      <c r="J74" s="384">
        <v>596.52163016006762</v>
      </c>
      <c r="K74" s="88">
        <v>495798</v>
      </c>
      <c r="L74" s="89">
        <v>1164.0071001496601</v>
      </c>
      <c r="M74" s="88">
        <v>681307</v>
      </c>
      <c r="N74" s="89">
        <v>723.03161781692927</v>
      </c>
      <c r="O74" s="88">
        <v>12</v>
      </c>
      <c r="P74" s="89">
        <v>875.01333333333332</v>
      </c>
      <c r="Q74" s="88">
        <v>1177117</v>
      </c>
      <c r="R74" s="384">
        <v>908.77066157399804</v>
      </c>
      <c r="U74" s="350"/>
      <c r="V74" s="360"/>
      <c r="W74" s="351"/>
      <c r="X74" s="360"/>
      <c r="Y74" s="351"/>
      <c r="Z74" s="360"/>
      <c r="AA74" s="351"/>
      <c r="AB74" s="360"/>
      <c r="AC74" s="351"/>
      <c r="AD74" s="360"/>
      <c r="AE74" s="351"/>
      <c r="AF74" s="360"/>
      <c r="AG74" s="351"/>
      <c r="AH74" s="360"/>
      <c r="AI74" s="351"/>
      <c r="AJ74" s="360"/>
      <c r="AK74" s="351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</row>
    <row r="75" spans="2:70" ht="14.25" customHeight="1">
      <c r="B75" s="393" t="s">
        <v>26</v>
      </c>
      <c r="C75" s="88">
        <v>380</v>
      </c>
      <c r="D75" s="89">
        <v>487.90726315789374</v>
      </c>
      <c r="E75" s="88">
        <v>4137</v>
      </c>
      <c r="F75" s="89">
        <v>564.0602102973105</v>
      </c>
      <c r="G75" s="88">
        <v>0</v>
      </c>
      <c r="H75" s="89">
        <v>0</v>
      </c>
      <c r="I75" s="88">
        <v>4517</v>
      </c>
      <c r="J75" s="384">
        <v>557.65371928270395</v>
      </c>
      <c r="K75" s="88">
        <v>557096</v>
      </c>
      <c r="L75" s="89">
        <v>1024.5532188168543</v>
      </c>
      <c r="M75" s="88">
        <v>1147351</v>
      </c>
      <c r="N75" s="89">
        <v>681.85094484598687</v>
      </c>
      <c r="O75" s="88">
        <v>30</v>
      </c>
      <c r="P75" s="89">
        <v>654.93066666666675</v>
      </c>
      <c r="Q75" s="88">
        <v>1704477</v>
      </c>
      <c r="R75" s="384">
        <v>793.86023474061676</v>
      </c>
      <c r="U75" s="350"/>
      <c r="V75" s="360"/>
      <c r="W75" s="351"/>
      <c r="X75" s="360"/>
      <c r="Y75" s="351"/>
      <c r="Z75" s="360"/>
      <c r="AA75" s="351"/>
      <c r="AB75" s="360"/>
      <c r="AC75" s="351"/>
      <c r="AD75" s="360"/>
      <c r="AE75" s="351"/>
      <c r="AF75" s="360"/>
      <c r="AG75" s="351"/>
      <c r="AH75" s="360"/>
      <c r="AI75" s="351"/>
      <c r="AJ75" s="360"/>
      <c r="AK75" s="351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</row>
    <row r="76" spans="2:70" ht="14.25" customHeight="1">
      <c r="B76" s="393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4">
        <v>0</v>
      </c>
      <c r="K76" s="88">
        <v>67</v>
      </c>
      <c r="L76" s="89">
        <v>1692.1841791044781</v>
      </c>
      <c r="M76" s="88">
        <v>32</v>
      </c>
      <c r="N76" s="89">
        <v>902.96031249999999</v>
      </c>
      <c r="O76" s="88">
        <v>0</v>
      </c>
      <c r="P76" s="89">
        <v>0</v>
      </c>
      <c r="Q76" s="88">
        <v>99</v>
      </c>
      <c r="R76" s="384">
        <v>1437.0815151515155</v>
      </c>
      <c r="U76" s="350"/>
      <c r="V76" s="360"/>
      <c r="W76" s="351"/>
      <c r="X76" s="360"/>
      <c r="Y76" s="351"/>
      <c r="Z76" s="360"/>
      <c r="AA76" s="351"/>
      <c r="AB76" s="360"/>
      <c r="AC76" s="351"/>
      <c r="AD76" s="360"/>
      <c r="AE76" s="351"/>
      <c r="AF76" s="360"/>
      <c r="AG76" s="351"/>
      <c r="AH76" s="360"/>
      <c r="AI76" s="351"/>
      <c r="AJ76" s="360"/>
      <c r="AK76" s="351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</row>
    <row r="77" spans="2:70" ht="14.25" customHeight="1">
      <c r="B77" s="396" t="s">
        <v>6</v>
      </c>
      <c r="C77" s="98">
        <v>14445</v>
      </c>
      <c r="D77" s="99">
        <v>577.53293042575422</v>
      </c>
      <c r="E77" s="98">
        <v>29677</v>
      </c>
      <c r="F77" s="99">
        <v>617.6297455942298</v>
      </c>
      <c r="G77" s="98">
        <v>0</v>
      </c>
      <c r="H77" s="99">
        <v>0</v>
      </c>
      <c r="I77" s="98">
        <v>44122</v>
      </c>
      <c r="J77" s="387">
        <v>604.50254158922928</v>
      </c>
      <c r="K77" s="98">
        <v>4720969</v>
      </c>
      <c r="L77" s="99">
        <v>1258.3834159110149</v>
      </c>
      <c r="M77" s="98">
        <v>5160184</v>
      </c>
      <c r="N77" s="99">
        <v>835.37648053053726</v>
      </c>
      <c r="O77" s="98">
        <v>53</v>
      </c>
      <c r="P77" s="99">
        <v>713.1058490566038</v>
      </c>
      <c r="Q77" s="98">
        <v>9881206</v>
      </c>
      <c r="R77" s="387">
        <v>1037.4769274165521</v>
      </c>
      <c r="U77" s="350"/>
      <c r="V77" s="360"/>
      <c r="W77" s="351"/>
      <c r="X77" s="360"/>
      <c r="Y77" s="351"/>
      <c r="Z77" s="360"/>
      <c r="AA77" s="351"/>
      <c r="AB77" s="360"/>
      <c r="AC77" s="351"/>
      <c r="AD77" s="360"/>
      <c r="AE77" s="351"/>
      <c r="AF77" s="360"/>
      <c r="AG77" s="351"/>
      <c r="AH77" s="360"/>
      <c r="AI77" s="351"/>
      <c r="AJ77" s="360"/>
      <c r="AK77" s="351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</row>
    <row r="78" spans="2:70" ht="14.25" customHeight="1" thickBot="1">
      <c r="B78" s="395" t="s">
        <v>27</v>
      </c>
      <c r="C78" s="92">
        <v>60.112426445136727</v>
      </c>
      <c r="D78" s="92" t="s">
        <v>213</v>
      </c>
      <c r="E78" s="92">
        <v>68.022070964046236</v>
      </c>
      <c r="F78" s="92" t="s">
        <v>213</v>
      </c>
      <c r="G78" s="92">
        <v>0</v>
      </c>
      <c r="H78" s="92">
        <v>0</v>
      </c>
      <c r="I78" s="92">
        <v>65.432550655002046</v>
      </c>
      <c r="J78" s="386" t="s">
        <v>213</v>
      </c>
      <c r="K78" s="92">
        <v>70.506173175073599</v>
      </c>
      <c r="L78" s="92" t="s">
        <v>213</v>
      </c>
      <c r="M78" s="92">
        <v>73.81313543134452</v>
      </c>
      <c r="N78" s="92" t="s">
        <v>213</v>
      </c>
      <c r="O78" s="92">
        <v>82.018867924528308</v>
      </c>
      <c r="P78" s="92" t="s">
        <v>213</v>
      </c>
      <c r="Q78" s="92">
        <v>72.233191787114535</v>
      </c>
      <c r="R78" s="386" t="s">
        <v>213</v>
      </c>
      <c r="U78" s="350"/>
      <c r="V78" s="360"/>
      <c r="W78" s="351"/>
      <c r="X78" s="360"/>
      <c r="Y78" s="351"/>
      <c r="Z78" s="360"/>
      <c r="AA78" s="351"/>
      <c r="AB78" s="360"/>
      <c r="AC78" s="351"/>
      <c r="AD78" s="360"/>
      <c r="AE78" s="351"/>
      <c r="AF78" s="360"/>
      <c r="AG78" s="351"/>
      <c r="AH78" s="360"/>
      <c r="AI78" s="351"/>
      <c r="AJ78" s="360"/>
      <c r="AK78" s="351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</row>
    <row r="79" spans="2:70" ht="16.350000000000001" customHeight="1" thickTop="1">
      <c r="U79" s="350"/>
      <c r="V79" s="348"/>
      <c r="W79" s="347"/>
      <c r="X79" s="348"/>
      <c r="Y79" s="347"/>
      <c r="Z79" s="348"/>
      <c r="AA79" s="347"/>
      <c r="AB79" s="348"/>
      <c r="AC79" s="347"/>
      <c r="AD79" s="348"/>
      <c r="AE79" s="347"/>
      <c r="AF79" s="348"/>
      <c r="AG79" s="347"/>
      <c r="AH79" s="348"/>
      <c r="AI79" s="347"/>
      <c r="AJ79" s="348"/>
      <c r="AK79" s="347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</row>
    <row r="80" spans="2:70" ht="15">
      <c r="B80" s="429" t="s">
        <v>214</v>
      </c>
      <c r="C80" s="429"/>
      <c r="D80" s="429"/>
      <c r="Q80" s="100" t="s">
        <v>132</v>
      </c>
      <c r="U80" s="35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</row>
    <row r="81" spans="19:70"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</row>
    <row r="82" spans="19:70"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</row>
    <row r="83" spans="19:70">
      <c r="S83" s="97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K20" sqref="K2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09" t="s">
        <v>127</v>
      </c>
      <c r="D36" s="110">
        <v>950996</v>
      </c>
      <c r="E36" s="110">
        <v>6170027</v>
      </c>
      <c r="F36" s="110">
        <v>2354616</v>
      </c>
      <c r="G36" s="110">
        <v>342746</v>
      </c>
      <c r="H36" s="110">
        <v>43942</v>
      </c>
      <c r="I36" s="110">
        <v>9862327</v>
      </c>
      <c r="J36" s="46"/>
    </row>
    <row r="37" spans="2:42">
      <c r="B37" s="109"/>
      <c r="C37" s="109" t="s">
        <v>128</v>
      </c>
      <c r="D37" s="110">
        <v>950694</v>
      </c>
      <c r="E37" s="110">
        <v>6179875</v>
      </c>
      <c r="F37" s="110">
        <v>2354102</v>
      </c>
      <c r="G37" s="110">
        <v>342922</v>
      </c>
      <c r="H37" s="110">
        <v>44051</v>
      </c>
      <c r="I37" s="110">
        <v>9871644</v>
      </c>
      <c r="J37" s="46"/>
    </row>
    <row r="38" spans="2:42">
      <c r="B38" s="109"/>
      <c r="C38" s="113" t="s">
        <v>129</v>
      </c>
      <c r="D38" s="114">
        <v>950472</v>
      </c>
      <c r="E38" s="114">
        <v>6190182</v>
      </c>
      <c r="F38" s="114">
        <v>2354994</v>
      </c>
      <c r="G38" s="114">
        <v>341436</v>
      </c>
      <c r="H38" s="114">
        <v>44122</v>
      </c>
      <c r="I38" s="115">
        <v>9881206</v>
      </c>
      <c r="J38" s="46"/>
      <c r="K38" s="361"/>
      <c r="L38" s="361"/>
      <c r="M38" s="361"/>
      <c r="N38" s="361"/>
      <c r="O38" s="361"/>
      <c r="P38" s="361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19" t="s">
        <v>127</v>
      </c>
      <c r="D73" s="117">
        <v>9.2304227154693663E-2</v>
      </c>
      <c r="E73" s="117">
        <v>1.2922503394999341</v>
      </c>
      <c r="F73" s="117">
        <v>8.8117411668986456E-2</v>
      </c>
      <c r="G73" s="117">
        <v>0.62386053707785827</v>
      </c>
      <c r="H73" s="117">
        <v>2.2834663997579163</v>
      </c>
      <c r="I73" s="117">
        <v>0.86699580140476851</v>
      </c>
    </row>
    <row r="74" spans="2:17">
      <c r="B74" s="109"/>
      <c r="C74" s="119" t="s">
        <v>128</v>
      </c>
      <c r="D74" s="117">
        <v>0.30724364885597044</v>
      </c>
      <c r="E74" s="117">
        <v>1.5052648298003124</v>
      </c>
      <c r="F74" s="117">
        <v>0.30443676641711548</v>
      </c>
      <c r="G74" s="117">
        <v>1.0305694352785943</v>
      </c>
      <c r="H74" s="117">
        <v>2.5443456399273812</v>
      </c>
      <c r="I74" s="117">
        <v>1.088460508131206</v>
      </c>
    </row>
    <row r="75" spans="2:17">
      <c r="B75" s="109"/>
      <c r="C75" s="120" t="s">
        <v>129</v>
      </c>
      <c r="D75" s="121">
        <v>0.37458088021755653</v>
      </c>
      <c r="E75" s="121">
        <v>1.5107936910354836</v>
      </c>
      <c r="F75" s="121">
        <v>0.30624362169926478</v>
      </c>
      <c r="G75" s="121">
        <v>1.0877481777109343</v>
      </c>
      <c r="H75" s="121">
        <v>2.7837957462669261</v>
      </c>
      <c r="I75" s="121">
        <v>1.1023207619892617</v>
      </c>
      <c r="L75" s="362"/>
      <c r="M75" s="362"/>
      <c r="N75" s="362"/>
      <c r="O75" s="362"/>
      <c r="P75" s="362"/>
      <c r="Q75" s="362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K20" sqref="K2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09" t="s">
        <v>127</v>
      </c>
      <c r="D36" s="110">
        <v>945563.88045000145</v>
      </c>
      <c r="E36" s="110">
        <v>7356291.738009993</v>
      </c>
      <c r="F36" s="110">
        <v>1745590.2384700014</v>
      </c>
      <c r="G36" s="110">
        <v>143176.47825999977</v>
      </c>
      <c r="H36" s="110">
        <v>26532.376869999996</v>
      </c>
      <c r="I36" s="110">
        <v>10217154.712059993</v>
      </c>
    </row>
    <row r="37" spans="2:43">
      <c r="B37" s="109"/>
      <c r="C37" s="109" t="s">
        <v>128</v>
      </c>
      <c r="D37" s="110">
        <v>945009.97215000005</v>
      </c>
      <c r="E37" s="110">
        <v>7373085.4459599918</v>
      </c>
      <c r="F37" s="110">
        <v>1745873.9961300017</v>
      </c>
      <c r="G37" s="110">
        <v>143277.3045399999</v>
      </c>
      <c r="H37" s="110">
        <v>26604.948040000003</v>
      </c>
      <c r="I37" s="110">
        <v>10233851.66681999</v>
      </c>
    </row>
    <row r="38" spans="2:43">
      <c r="B38" s="109"/>
      <c r="C38" s="113" t="s">
        <v>129</v>
      </c>
      <c r="D38" s="115">
        <v>944925.72857999988</v>
      </c>
      <c r="E38" s="115">
        <v>7389930.9019699944</v>
      </c>
      <c r="F38" s="115">
        <v>1747238.3304899998</v>
      </c>
      <c r="G38" s="115">
        <v>142756.41787</v>
      </c>
      <c r="H38" s="115">
        <v>26671.861140000008</v>
      </c>
      <c r="I38" s="115">
        <v>10251523.240049994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4"/>
      <c r="M40" s="364"/>
      <c r="N40" s="364"/>
      <c r="O40" s="364"/>
      <c r="P40" s="364"/>
      <c r="Q40" s="364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3"/>
      <c r="P69" s="363"/>
      <c r="Q69" s="363"/>
      <c r="R69" s="363"/>
      <c r="S69" s="363"/>
      <c r="T69" s="363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09" t="s">
        <v>127</v>
      </c>
      <c r="D73" s="117">
        <v>0.99718315637180588</v>
      </c>
      <c r="E73" s="117">
        <v>3.7238178330673444</v>
      </c>
      <c r="F73" s="117">
        <v>2.0581079371133404</v>
      </c>
      <c r="G73" s="117">
        <v>2.4141673343687442</v>
      </c>
      <c r="H73" s="117">
        <v>4.3785130409769835</v>
      </c>
      <c r="I73" s="117">
        <v>3.1616009789557031</v>
      </c>
    </row>
    <row r="74" spans="2:20" s="34" customFormat="1">
      <c r="B74" s="109"/>
      <c r="C74" s="109" t="s">
        <v>128</v>
      </c>
      <c r="D74" s="117">
        <v>1.1670214680247204</v>
      </c>
      <c r="E74" s="117">
        <v>3.79886833293408</v>
      </c>
      <c r="F74" s="117">
        <v>2.1578066887597114</v>
      </c>
      <c r="G74" s="117">
        <v>2.619265836445428</v>
      </c>
      <c r="H74" s="117">
        <v>4.5119098548184855</v>
      </c>
      <c r="I74" s="117">
        <v>3.2530794405027041</v>
      </c>
    </row>
    <row r="75" spans="2:20" s="34" customFormat="1">
      <c r="B75" s="109"/>
      <c r="C75" s="113" t="s">
        <v>129</v>
      </c>
      <c r="D75" s="121">
        <v>1.2512699116311143</v>
      </c>
      <c r="E75" s="121">
        <v>3.7690441551522014</v>
      </c>
      <c r="F75" s="121">
        <v>2.1334407757751972</v>
      </c>
      <c r="G75" s="121">
        <v>2.6013398240358532</v>
      </c>
      <c r="H75" s="121">
        <v>4.7230913715174516</v>
      </c>
      <c r="I75" s="121">
        <v>3.23672652642224</v>
      </c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501"/>
      <c r="D80" s="502"/>
      <c r="E80" s="502"/>
      <c r="F80" s="502"/>
      <c r="G80" s="502"/>
      <c r="H80" s="502"/>
      <c r="I80" s="502"/>
    </row>
    <row r="81" spans="2:9">
      <c r="C81" s="501"/>
      <c r="D81" s="503"/>
      <c r="E81" s="503"/>
      <c r="F81" s="503"/>
      <c r="G81" s="503"/>
      <c r="H81" s="503"/>
      <c r="I81" s="503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K20" sqref="K2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09" t="s">
        <v>127</v>
      </c>
      <c r="D36" s="117">
        <v>994.28796803561897</v>
      </c>
      <c r="E36" s="117">
        <v>1192.2624873456782</v>
      </c>
      <c r="F36" s="117">
        <v>741.34815972965509</v>
      </c>
      <c r="G36" s="117">
        <v>417.73347686041495</v>
      </c>
      <c r="H36" s="117">
        <v>603.80448932683987</v>
      </c>
      <c r="I36" s="117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>
        <v>994.02118047447459</v>
      </c>
      <c r="E37" s="117">
        <v>1193.0800292821443</v>
      </c>
      <c r="F37" s="117">
        <v>741.63056491604948</v>
      </c>
      <c r="G37" s="117">
        <v>417.81310192988462</v>
      </c>
      <c r="H37" s="117">
        <v>603.95786792581328</v>
      </c>
      <c r="I37" s="117">
        <v>1036.6917270132503</v>
      </c>
      <c r="K37" s="47"/>
      <c r="L37" s="47"/>
      <c r="M37" s="47"/>
      <c r="N37" s="47"/>
      <c r="O37" s="47"/>
      <c r="P37" s="47"/>
    </row>
    <row r="38" spans="2:42">
      <c r="B38" s="109"/>
      <c r="C38" s="113" t="s">
        <v>129</v>
      </c>
      <c r="D38" s="121">
        <v>994.16471877130516</v>
      </c>
      <c r="E38" s="121">
        <v>1193.814802532461</v>
      </c>
      <c r="F38" s="121">
        <v>741.92899450699224</v>
      </c>
      <c r="G38" s="121">
        <v>418.10593455288841</v>
      </c>
      <c r="H38" s="121">
        <v>604.50254158923008</v>
      </c>
      <c r="I38" s="121">
        <v>1037.4769274165515</v>
      </c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5"/>
      <c r="M40" s="365"/>
      <c r="N40" s="365"/>
      <c r="O40" s="365"/>
      <c r="P40" s="365"/>
      <c r="Q40" s="365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09" t="s">
        <v>127</v>
      </c>
      <c r="D73" s="117">
        <v>0.90404445796703481</v>
      </c>
      <c r="E73" s="117">
        <v>2.4005464242501828</v>
      </c>
      <c r="F73" s="117">
        <v>1.9682561490707906</v>
      </c>
      <c r="G73" s="117">
        <v>1.7792070267778959</v>
      </c>
      <c r="H73" s="117">
        <v>2.0482749704932024</v>
      </c>
      <c r="I73" s="117">
        <v>2.2748820457275665</v>
      </c>
      <c r="K73" s="366"/>
      <c r="L73" s="366"/>
      <c r="M73" s="366"/>
      <c r="N73" s="366"/>
      <c r="O73" s="366"/>
      <c r="P73" s="366"/>
    </row>
    <row r="74" spans="2:16">
      <c r="B74" s="109"/>
      <c r="C74" s="109" t="s">
        <v>128</v>
      </c>
      <c r="D74" s="117">
        <v>0.85714429775238798</v>
      </c>
      <c r="E74" s="117">
        <v>2.2595906793402065</v>
      </c>
      <c r="F74" s="117">
        <v>1.8477447081016285</v>
      </c>
      <c r="G74" s="117">
        <v>1.5724907916950359</v>
      </c>
      <c r="H74" s="117">
        <v>1.9187447173342864</v>
      </c>
      <c r="I74" s="117">
        <v>2.1413116012360511</v>
      </c>
      <c r="K74" s="47"/>
      <c r="L74" s="47"/>
      <c r="M74" s="47"/>
      <c r="N74" s="47"/>
      <c r="O74" s="47"/>
      <c r="P74" s="47"/>
    </row>
    <row r="75" spans="2:16">
      <c r="B75" s="109"/>
      <c r="C75" s="113" t="s">
        <v>129</v>
      </c>
      <c r="D75" s="121">
        <v>0.8734173769151532</v>
      </c>
      <c r="E75" s="121">
        <v>2.2246407322851658</v>
      </c>
      <c r="F75" s="121">
        <v>1.8216185634138071</v>
      </c>
      <c r="G75" s="121">
        <v>1.4973047412867979</v>
      </c>
      <c r="H75" s="121">
        <v>1.8867717534366113</v>
      </c>
      <c r="I75" s="121">
        <v>2.1111342928098464</v>
      </c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501"/>
      <c r="D80" s="504"/>
      <c r="E80" s="504"/>
      <c r="F80" s="504"/>
      <c r="G80" s="504"/>
      <c r="H80" s="504"/>
      <c r="I80" s="504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K20" sqref="K2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508" t="s">
        <v>33</v>
      </c>
      <c r="C1" s="509"/>
      <c r="D1" s="509"/>
      <c r="E1" s="509"/>
      <c r="F1" s="509"/>
      <c r="G1" s="509"/>
      <c r="H1" s="509"/>
    </row>
    <row r="3" spans="2:139" ht="18.75">
      <c r="B3" s="128" t="s">
        <v>207</v>
      </c>
      <c r="C3" s="129"/>
      <c r="D3" s="129"/>
      <c r="E3" s="129"/>
      <c r="F3" s="129"/>
      <c r="G3" s="129"/>
      <c r="H3" s="129"/>
      <c r="L3" s="9" t="s">
        <v>178</v>
      </c>
    </row>
    <row r="4" spans="2:139" ht="23.65" customHeight="1">
      <c r="B4" s="510" t="s">
        <v>41</v>
      </c>
      <c r="C4" s="512" t="s">
        <v>40</v>
      </c>
      <c r="D4" s="513"/>
      <c r="E4" s="151" t="s">
        <v>34</v>
      </c>
      <c r="F4" s="151"/>
      <c r="G4" s="151"/>
      <c r="H4" s="151"/>
      <c r="K4" s="130"/>
      <c r="L4" s="130"/>
      <c r="M4" s="130"/>
      <c r="N4" s="130"/>
      <c r="O4" s="130"/>
    </row>
    <row r="5" spans="2:139" ht="18.600000000000001" customHeight="1">
      <c r="B5" s="511"/>
      <c r="C5" s="152" t="s">
        <v>7</v>
      </c>
      <c r="D5" s="152" t="s">
        <v>32</v>
      </c>
      <c r="E5" s="153" t="s">
        <v>4</v>
      </c>
      <c r="F5" s="153" t="s">
        <v>3</v>
      </c>
      <c r="G5" s="153" t="s">
        <v>3</v>
      </c>
      <c r="H5" s="153" t="s">
        <v>6</v>
      </c>
      <c r="K5" s="131"/>
      <c r="L5" s="132"/>
      <c r="M5" s="131"/>
      <c r="N5" s="133"/>
      <c r="O5" s="131"/>
    </row>
    <row r="6" spans="2:139" s="136" customFormat="1" ht="27.6" customHeight="1">
      <c r="B6" s="147" t="s">
        <v>29</v>
      </c>
      <c r="C6" s="397">
        <v>1020720</v>
      </c>
      <c r="D6" s="367">
        <f>C6/$C$14</f>
        <v>0.45397111311251209</v>
      </c>
      <c r="E6" s="400">
        <v>0.30399999999999999</v>
      </c>
      <c r="F6" s="400"/>
      <c r="G6" s="400">
        <v>0.14099999999999999</v>
      </c>
      <c r="H6" s="400">
        <v>0.20100000000000001</v>
      </c>
      <c r="I6" s="4"/>
      <c r="J6" s="4"/>
      <c r="K6" s="134"/>
      <c r="L6" s="135"/>
      <c r="M6" s="134"/>
      <c r="N6" s="135"/>
      <c r="O6" s="134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36" customFormat="1" ht="27.6" customHeight="1">
      <c r="B7" s="148" t="s">
        <v>28</v>
      </c>
      <c r="C7" s="397">
        <v>138219</v>
      </c>
      <c r="D7" s="367">
        <f t="shared" ref="D7:D11" si="0">C7/$C$14</f>
        <v>6.1473698255445478E-2</v>
      </c>
      <c r="E7" s="400">
        <v>0.19400000000000001</v>
      </c>
      <c r="F7" s="400"/>
      <c r="G7" s="400">
        <v>0.11799999999999999</v>
      </c>
      <c r="H7" s="400">
        <v>0.14599999999999999</v>
      </c>
      <c r="I7" s="4"/>
      <c r="J7" s="322"/>
      <c r="K7" s="323"/>
      <c r="L7" s="323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291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36" customFormat="1" ht="27.6" customHeight="1">
      <c r="B8" s="147" t="s">
        <v>35</v>
      </c>
      <c r="C8" s="397">
        <v>277980</v>
      </c>
      <c r="D8" s="367">
        <f t="shared" si="0"/>
        <v>0.12363320991360618</v>
      </c>
      <c r="E8" s="400">
        <v>0.36799999999999999</v>
      </c>
      <c r="F8" s="400"/>
      <c r="G8" s="400">
        <v>0.27</v>
      </c>
      <c r="H8" s="400">
        <v>0.311</v>
      </c>
      <c r="I8" s="4"/>
      <c r="J8" s="322"/>
      <c r="K8" s="506"/>
      <c r="L8" s="506"/>
      <c r="M8" s="506"/>
      <c r="N8" s="506"/>
      <c r="O8" s="50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10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36" customFormat="1" ht="27.6" customHeight="1">
      <c r="B9" s="147" t="s">
        <v>30</v>
      </c>
      <c r="C9" s="397">
        <v>636689</v>
      </c>
      <c r="D9" s="367">
        <f t="shared" si="0"/>
        <v>0.28317110866495437</v>
      </c>
      <c r="E9" s="400">
        <v>0.29099999999999998</v>
      </c>
      <c r="F9" s="400"/>
      <c r="G9" s="400">
        <v>7.4999999999999997E-2</v>
      </c>
      <c r="H9" s="400">
        <v>0.27300000000000002</v>
      </c>
      <c r="I9" s="4"/>
      <c r="J9" s="322"/>
      <c r="K9" s="290"/>
      <c r="L9" s="314"/>
      <c r="M9" s="290"/>
      <c r="N9" s="315"/>
      <c r="O9" s="290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291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36" customFormat="1" ht="27.6" customHeight="1">
      <c r="B10" s="147" t="s">
        <v>31</v>
      </c>
      <c r="C10" s="397">
        <v>150979</v>
      </c>
      <c r="D10" s="367">
        <f t="shared" si="0"/>
        <v>6.714878192512537E-2</v>
      </c>
      <c r="E10" s="400">
        <v>0.44700000000000001</v>
      </c>
      <c r="F10" s="400"/>
      <c r="G10" s="400">
        <v>0.438</v>
      </c>
      <c r="H10" s="400">
        <v>0.442</v>
      </c>
      <c r="I10" s="4"/>
      <c r="J10" s="322"/>
      <c r="K10" s="303"/>
      <c r="L10" s="298"/>
      <c r="M10" s="303"/>
      <c r="N10" s="298"/>
      <c r="O10" s="303"/>
      <c r="P10" s="285"/>
      <c r="Q10" s="285"/>
      <c r="R10" s="285"/>
      <c r="S10" s="285"/>
      <c r="T10" s="285"/>
      <c r="U10" s="285"/>
      <c r="V10" s="311"/>
      <c r="W10" s="285"/>
      <c r="X10" s="312"/>
      <c r="Y10" s="285"/>
      <c r="Z10" s="285"/>
      <c r="AA10" s="285"/>
      <c r="AB10" s="285"/>
      <c r="AC10" s="291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36" customFormat="1" ht="27.6" customHeight="1">
      <c r="B11" s="147" t="s">
        <v>37</v>
      </c>
      <c r="C11" s="398">
        <v>22878</v>
      </c>
      <c r="D11" s="367">
        <f t="shared" si="0"/>
        <v>1.0175122585810067E-2</v>
      </c>
      <c r="E11" s="401">
        <v>0.51500000000000001</v>
      </c>
      <c r="F11" s="401"/>
      <c r="G11" s="401">
        <v>0.52500000000000002</v>
      </c>
      <c r="H11" s="401">
        <v>0.51900000000000002</v>
      </c>
      <c r="I11" s="4"/>
      <c r="J11" s="322"/>
      <c r="K11" s="303"/>
      <c r="L11" s="298"/>
      <c r="M11" s="303"/>
      <c r="N11" s="298"/>
      <c r="O11" s="303"/>
      <c r="P11" s="328"/>
      <c r="Q11" s="328"/>
      <c r="R11" s="328"/>
      <c r="S11" s="328"/>
      <c r="T11" s="328"/>
      <c r="U11" s="328"/>
      <c r="V11" s="328"/>
      <c r="W11" s="285"/>
      <c r="X11" s="328"/>
      <c r="Y11" s="328"/>
      <c r="Z11" s="328"/>
      <c r="AA11" s="328"/>
      <c r="AB11" s="328"/>
      <c r="AC11" s="291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36" customFormat="1" ht="27.6" customHeight="1">
      <c r="B12" s="149" t="s">
        <v>36</v>
      </c>
      <c r="C12" s="399">
        <f>SUM(C6:C11)</f>
        <v>2247465</v>
      </c>
      <c r="D12" s="368">
        <f>SUM(D6:D11)</f>
        <v>0.9995730344574536</v>
      </c>
      <c r="E12" s="402">
        <v>0.30099999999999999</v>
      </c>
      <c r="F12" s="402"/>
      <c r="G12" s="402">
        <v>0.16300000000000001</v>
      </c>
      <c r="H12" s="402">
        <v>0.23300000000000001</v>
      </c>
      <c r="I12" s="4"/>
      <c r="J12" s="322"/>
      <c r="K12" s="303"/>
      <c r="L12" s="298"/>
      <c r="M12" s="303"/>
      <c r="N12" s="298"/>
      <c r="O12" s="303"/>
      <c r="P12" s="313"/>
      <c r="Q12" s="288"/>
      <c r="R12" s="313"/>
      <c r="S12" s="288"/>
      <c r="T12" s="313"/>
      <c r="U12" s="288"/>
      <c r="V12" s="313"/>
      <c r="W12" s="289"/>
      <c r="X12" s="290"/>
      <c r="Y12" s="314"/>
      <c r="Z12" s="290"/>
      <c r="AA12" s="315"/>
      <c r="AB12" s="290"/>
      <c r="AC12" s="29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36" customFormat="1" ht="27.6" customHeight="1">
      <c r="B13" s="147" t="s">
        <v>38</v>
      </c>
      <c r="C13" s="397">
        <v>960</v>
      </c>
      <c r="D13" s="367">
        <f>C13/C14</f>
        <v>4.2696554254644919E-4</v>
      </c>
      <c r="E13" s="400">
        <v>4.0000000000000001E-3</v>
      </c>
      <c r="F13" s="400"/>
      <c r="G13" s="400">
        <v>5.0000000000000001E-3</v>
      </c>
      <c r="H13" s="400">
        <v>4.0000000000000001E-3</v>
      </c>
      <c r="I13" s="4"/>
      <c r="J13" s="322"/>
      <c r="K13" s="303"/>
      <c r="L13" s="298"/>
      <c r="M13" s="303"/>
      <c r="N13" s="298"/>
      <c r="O13" s="303"/>
      <c r="P13" s="287"/>
      <c r="Q13" s="288"/>
      <c r="R13" s="287"/>
      <c r="S13" s="288"/>
      <c r="T13" s="287"/>
      <c r="U13" s="288"/>
      <c r="V13" s="287"/>
      <c r="W13" s="289"/>
      <c r="X13" s="290"/>
      <c r="Y13" s="291"/>
      <c r="Z13" s="290"/>
      <c r="AA13" s="291"/>
      <c r="AB13" s="290"/>
      <c r="AC13" s="291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36" customFormat="1" ht="32.1" customHeight="1">
      <c r="B14" s="149" t="s">
        <v>39</v>
      </c>
      <c r="C14" s="150">
        <f>SUM(C12:C13)</f>
        <v>2248425</v>
      </c>
      <c r="D14" s="369">
        <v>1</v>
      </c>
      <c r="E14" s="369">
        <v>0.28799999999999998</v>
      </c>
      <c r="F14" s="369"/>
      <c r="G14" s="369">
        <v>0.16200000000000001</v>
      </c>
      <c r="H14" s="369">
        <v>0.22800000000000001</v>
      </c>
      <c r="I14" s="4"/>
      <c r="J14" s="322"/>
      <c r="K14" s="303"/>
      <c r="L14" s="298"/>
      <c r="M14" s="303"/>
      <c r="N14" s="298"/>
      <c r="O14" s="303"/>
      <c r="P14" s="287"/>
      <c r="Q14" s="288"/>
      <c r="R14" s="287"/>
      <c r="S14" s="288"/>
      <c r="T14" s="287"/>
      <c r="U14" s="288"/>
      <c r="V14" s="287"/>
      <c r="W14" s="289"/>
      <c r="X14" s="316"/>
      <c r="Y14" s="291"/>
      <c r="Z14" s="316"/>
      <c r="AA14" s="291"/>
      <c r="AB14" s="316"/>
      <c r="AC14" s="29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" customHeight="1">
      <c r="B15" s="137"/>
      <c r="C15" s="138"/>
      <c r="D15" s="138"/>
      <c r="I15" s="5"/>
      <c r="J15" s="324"/>
      <c r="K15" s="303"/>
      <c r="L15" s="298"/>
      <c r="M15" s="303"/>
      <c r="N15" s="298"/>
      <c r="O15" s="303"/>
      <c r="P15" s="295"/>
      <c r="Q15" s="296"/>
      <c r="R15" s="295"/>
      <c r="S15" s="296"/>
      <c r="T15" s="295"/>
      <c r="U15" s="296"/>
      <c r="V15" s="295"/>
      <c r="W15" s="297"/>
      <c r="X15" s="295"/>
      <c r="Y15" s="298"/>
      <c r="Z15" s="295"/>
      <c r="AA15" s="298"/>
      <c r="AB15" s="299"/>
      <c r="AC15" s="291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39" t="s">
        <v>44</v>
      </c>
      <c r="C16" s="140"/>
      <c r="D16" s="140"/>
      <c r="E16" s="140"/>
      <c r="F16" s="140"/>
      <c r="G16" s="140"/>
      <c r="H16" s="140"/>
      <c r="I16" s="5"/>
      <c r="J16" s="324"/>
      <c r="K16" s="303"/>
      <c r="L16" s="298"/>
      <c r="M16" s="303"/>
      <c r="N16" s="298"/>
      <c r="O16" s="303"/>
      <c r="P16" s="295"/>
      <c r="Q16" s="296"/>
      <c r="R16" s="295"/>
      <c r="S16" s="296"/>
      <c r="T16" s="295"/>
      <c r="U16" s="296"/>
      <c r="V16" s="295"/>
      <c r="W16" s="297"/>
      <c r="X16" s="295"/>
      <c r="Y16" s="298"/>
      <c r="Z16" s="295"/>
      <c r="AA16" s="298"/>
      <c r="AB16" s="299"/>
      <c r="AC16" s="291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24"/>
      <c r="K17" s="299"/>
      <c r="L17" s="298"/>
      <c r="M17" s="299"/>
      <c r="N17" s="298"/>
      <c r="O17" s="299"/>
      <c r="P17" s="302"/>
      <c r="Q17" s="296"/>
      <c r="R17" s="302"/>
      <c r="S17" s="296"/>
      <c r="T17" s="302"/>
      <c r="U17" s="296"/>
      <c r="V17" s="302"/>
      <c r="W17" s="297"/>
      <c r="X17" s="303"/>
      <c r="Y17" s="298"/>
      <c r="Z17" s="303"/>
      <c r="AA17" s="298"/>
      <c r="AB17" s="303"/>
      <c r="AC17" s="291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4"/>
      <c r="K18" s="299"/>
      <c r="L18" s="298"/>
      <c r="M18" s="299"/>
      <c r="N18" s="298"/>
      <c r="O18" s="299"/>
      <c r="P18" s="295"/>
      <c r="Q18" s="296"/>
      <c r="R18" s="295"/>
      <c r="S18" s="296"/>
      <c r="T18" s="295"/>
      <c r="U18" s="296"/>
      <c r="V18" s="295"/>
      <c r="W18" s="297"/>
      <c r="X18" s="299"/>
      <c r="Y18" s="298"/>
      <c r="Z18" s="299"/>
      <c r="AA18" s="298"/>
      <c r="AB18" s="299"/>
      <c r="AC18" s="291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24"/>
      <c r="K19" s="299"/>
      <c r="L19" s="298"/>
      <c r="M19" s="299"/>
      <c r="N19" s="298"/>
      <c r="O19" s="299"/>
      <c r="P19" s="287"/>
      <c r="Q19" s="288"/>
      <c r="R19" s="287"/>
      <c r="S19" s="288"/>
      <c r="T19" s="287"/>
      <c r="U19" s="308"/>
      <c r="V19" s="318"/>
      <c r="W19" s="297"/>
      <c r="X19" s="316"/>
      <c r="Y19" s="291"/>
      <c r="Z19" s="316"/>
      <c r="AA19" s="291"/>
      <c r="AB19" s="316"/>
      <c r="AC19" s="291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24"/>
      <c r="K20" s="299"/>
      <c r="L20" s="298"/>
      <c r="M20" s="299"/>
      <c r="N20" s="298"/>
      <c r="O20" s="299"/>
      <c r="P20" s="295"/>
      <c r="Q20" s="296"/>
      <c r="R20" s="295"/>
      <c r="S20" s="296"/>
      <c r="T20" s="295"/>
      <c r="U20" s="296"/>
      <c r="V20" s="295"/>
      <c r="W20" s="297"/>
      <c r="X20" s="299"/>
      <c r="Y20" s="298"/>
      <c r="Z20" s="299"/>
      <c r="AA20" s="298"/>
      <c r="AB20" s="299"/>
      <c r="AC20" s="291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4"/>
      <c r="K21" s="299"/>
      <c r="L21" s="298"/>
      <c r="M21" s="299"/>
      <c r="N21" s="298"/>
      <c r="O21" s="299"/>
      <c r="P21" s="295"/>
      <c r="Q21" s="296"/>
      <c r="R21" s="295"/>
      <c r="S21" s="296"/>
      <c r="T21" s="295"/>
      <c r="U21" s="296"/>
      <c r="V21" s="295"/>
      <c r="W21" s="297"/>
      <c r="X21" s="299"/>
      <c r="Y21" s="298"/>
      <c r="Z21" s="299"/>
      <c r="AA21" s="298"/>
      <c r="AB21" s="299"/>
      <c r="AC21" s="291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4"/>
      <c r="K22" s="299"/>
      <c r="L22" s="298"/>
      <c r="M22" s="299"/>
      <c r="N22" s="298"/>
      <c r="O22" s="299"/>
      <c r="P22" s="295"/>
      <c r="Q22" s="296"/>
      <c r="R22" s="295"/>
      <c r="S22" s="296"/>
      <c r="T22" s="295"/>
      <c r="U22" s="296"/>
      <c r="V22" s="295"/>
      <c r="W22" s="297"/>
      <c r="X22" s="299"/>
      <c r="Y22" s="298"/>
      <c r="Z22" s="299"/>
      <c r="AA22" s="298"/>
      <c r="AB22" s="299"/>
      <c r="AC22" s="291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4"/>
      <c r="K23" s="299"/>
      <c r="L23" s="298"/>
      <c r="M23" s="299"/>
      <c r="N23" s="298"/>
      <c r="O23" s="299"/>
      <c r="P23" s="295"/>
      <c r="Q23" s="296"/>
      <c r="R23" s="295"/>
      <c r="S23" s="296"/>
      <c r="T23" s="295"/>
      <c r="U23" s="296"/>
      <c r="V23" s="295"/>
      <c r="W23" s="297"/>
      <c r="X23" s="299"/>
      <c r="Y23" s="298"/>
      <c r="Z23" s="299"/>
      <c r="AA23" s="298"/>
      <c r="AB23" s="299"/>
      <c r="AC23" s="291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4"/>
      <c r="K24" s="303"/>
      <c r="L24" s="298"/>
      <c r="M24" s="303"/>
      <c r="N24" s="298"/>
      <c r="O24" s="303"/>
      <c r="P24" s="295"/>
      <c r="Q24" s="296"/>
      <c r="R24" s="295"/>
      <c r="S24" s="296"/>
      <c r="T24" s="295"/>
      <c r="U24" s="296"/>
      <c r="V24" s="295"/>
      <c r="W24" s="297"/>
      <c r="X24" s="299"/>
      <c r="Y24" s="298"/>
      <c r="Z24" s="299"/>
      <c r="AA24" s="298"/>
      <c r="AB24" s="299"/>
      <c r="AC24" s="291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24"/>
      <c r="K25" s="299"/>
      <c r="L25" s="298"/>
      <c r="M25" s="299"/>
      <c r="N25" s="298"/>
      <c r="O25" s="299"/>
      <c r="P25" s="295"/>
      <c r="Q25" s="296"/>
      <c r="R25" s="295"/>
      <c r="S25" s="296"/>
      <c r="T25" s="295"/>
      <c r="U25" s="296"/>
      <c r="V25" s="295"/>
      <c r="W25" s="297"/>
      <c r="X25" s="299"/>
      <c r="Y25" s="298"/>
      <c r="Z25" s="299"/>
      <c r="AA25" s="298"/>
      <c r="AB25" s="299"/>
      <c r="AC25" s="291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4"/>
      <c r="K26" s="321"/>
      <c r="L26" s="321"/>
      <c r="M26" s="321"/>
      <c r="N26" s="321"/>
      <c r="O26" s="321"/>
      <c r="P26" s="295"/>
      <c r="Q26" s="296"/>
      <c r="R26" s="295"/>
      <c r="S26" s="296"/>
      <c r="T26" s="295"/>
      <c r="U26" s="296"/>
      <c r="V26" s="295"/>
      <c r="W26" s="297"/>
      <c r="X26" s="299"/>
      <c r="Y26" s="298"/>
      <c r="Z26" s="299"/>
      <c r="AA26" s="298"/>
      <c r="AB26" s="299"/>
      <c r="AC26" s="291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41"/>
      <c r="I27" s="5"/>
      <c r="J27" s="324"/>
      <c r="K27" s="321"/>
      <c r="L27" s="321"/>
      <c r="M27" s="321"/>
      <c r="N27" s="321"/>
      <c r="O27" s="321"/>
      <c r="P27" s="302"/>
      <c r="Q27" s="296"/>
      <c r="R27" s="302"/>
      <c r="S27" s="296"/>
      <c r="T27" s="302"/>
      <c r="U27" s="296"/>
      <c r="V27" s="302"/>
      <c r="W27" s="297"/>
      <c r="X27" s="303"/>
      <c r="Y27" s="298"/>
      <c r="Z27" s="303"/>
      <c r="AA27" s="298"/>
      <c r="AB27" s="303"/>
      <c r="AC27" s="291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95"/>
      <c r="Q28" s="296"/>
      <c r="R28" s="295"/>
      <c r="S28" s="296"/>
      <c r="T28" s="295"/>
      <c r="U28" s="296"/>
      <c r="V28" s="295"/>
      <c r="W28" s="297"/>
      <c r="X28" s="299"/>
      <c r="Y28" s="298"/>
      <c r="Z28" s="299"/>
      <c r="AA28" s="298"/>
      <c r="AB28" s="299"/>
      <c r="AC28" s="291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87"/>
      <c r="Q29" s="288"/>
      <c r="R29" s="287"/>
      <c r="S29" s="288"/>
      <c r="T29" s="287"/>
      <c r="U29" s="308"/>
      <c r="V29" s="287"/>
      <c r="W29" s="297"/>
      <c r="X29" s="316"/>
      <c r="Y29" s="291"/>
      <c r="Z29" s="316"/>
      <c r="AA29" s="291"/>
      <c r="AB29" s="316"/>
      <c r="AC29" s="291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296"/>
      <c r="V30" s="295"/>
      <c r="W30" s="297"/>
      <c r="X30" s="299"/>
      <c r="Y30" s="298"/>
      <c r="Z30" s="299"/>
      <c r="AA30" s="298"/>
      <c r="AB30" s="299"/>
      <c r="AC30" s="291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5"/>
      <c r="Q31" s="296"/>
      <c r="R31" s="295"/>
      <c r="S31" s="296"/>
      <c r="T31" s="295"/>
      <c r="U31" s="296"/>
      <c r="V31" s="295"/>
      <c r="W31" s="297"/>
      <c r="X31" s="299"/>
      <c r="Y31" s="298"/>
      <c r="Z31" s="299"/>
      <c r="AA31" s="298"/>
      <c r="AB31" s="299"/>
      <c r="AC31" s="291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32"/>
      <c r="Q32" s="296"/>
      <c r="R32" s="295"/>
      <c r="S32" s="296"/>
      <c r="T32" s="295"/>
      <c r="U32" s="296"/>
      <c r="V32" s="295"/>
      <c r="W32" s="297"/>
      <c r="X32" s="299"/>
      <c r="Y32" s="298"/>
      <c r="Z32" s="299"/>
      <c r="AA32" s="298"/>
      <c r="AB32" s="299"/>
      <c r="AC32" s="291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33"/>
      <c r="L33" s="334"/>
      <c r="M33" s="333"/>
      <c r="N33" s="334"/>
      <c r="O33" s="333"/>
      <c r="P33" s="332"/>
      <c r="Q33" s="296"/>
      <c r="R33" s="295"/>
      <c r="S33" s="296"/>
      <c r="T33" s="295"/>
      <c r="U33" s="296"/>
      <c r="V33" s="295"/>
      <c r="W33" s="297"/>
      <c r="X33" s="299"/>
      <c r="Y33" s="298"/>
      <c r="Z33" s="299"/>
      <c r="AA33" s="298"/>
      <c r="AB33" s="299"/>
      <c r="AC33" s="291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35"/>
      <c r="L34" s="334"/>
      <c r="M34" s="335"/>
      <c r="N34" s="334"/>
      <c r="O34" s="335"/>
      <c r="P34" s="332"/>
      <c r="Q34" s="296"/>
      <c r="R34" s="295"/>
      <c r="S34" s="296"/>
      <c r="T34" s="295"/>
      <c r="U34" s="296"/>
      <c r="V34" s="295"/>
      <c r="W34" s="297"/>
      <c r="X34" s="299"/>
      <c r="Y34" s="298"/>
      <c r="Z34" s="299"/>
      <c r="AA34" s="298"/>
      <c r="AB34" s="299"/>
      <c r="AC34" s="291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36"/>
      <c r="M35" s="337"/>
      <c r="N35" s="338"/>
      <c r="O35" s="339"/>
      <c r="P35" s="332"/>
      <c r="Q35" s="296"/>
      <c r="R35" s="295"/>
      <c r="S35" s="296"/>
      <c r="T35" s="295"/>
      <c r="U35" s="296"/>
      <c r="V35" s="295"/>
      <c r="W35" s="297"/>
      <c r="X35" s="299"/>
      <c r="Y35" s="298"/>
      <c r="Z35" s="299"/>
      <c r="AA35" s="298"/>
      <c r="AB35" s="299"/>
      <c r="AC35" s="291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36"/>
      <c r="M36" s="337"/>
      <c r="N36" s="338"/>
      <c r="O36" s="339"/>
      <c r="P36" s="332"/>
      <c r="Q36" s="296"/>
      <c r="R36" s="295"/>
      <c r="S36" s="296"/>
      <c r="T36" s="295"/>
      <c r="U36" s="296"/>
      <c r="V36" s="295"/>
      <c r="W36" s="297"/>
      <c r="X36" s="299"/>
      <c r="Y36" s="298"/>
      <c r="Z36" s="299"/>
      <c r="AA36" s="298"/>
      <c r="AB36" s="299"/>
      <c r="AC36" s="291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36"/>
      <c r="M37" s="340"/>
      <c r="N37" s="341"/>
      <c r="O37" s="339"/>
      <c r="P37" s="342"/>
      <c r="Q37" s="296"/>
      <c r="R37" s="302"/>
      <c r="S37" s="296"/>
      <c r="T37" s="302"/>
      <c r="U37" s="296"/>
      <c r="V37" s="302"/>
      <c r="W37" s="297"/>
      <c r="X37" s="303"/>
      <c r="Y37" s="298"/>
      <c r="Z37" s="303"/>
      <c r="AA37" s="298"/>
      <c r="AB37" s="303"/>
      <c r="AC37" s="291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36"/>
      <c r="M38" s="337"/>
      <c r="N38" s="338"/>
      <c r="O38" s="343"/>
      <c r="P38" s="332"/>
      <c r="Q38" s="296"/>
      <c r="R38" s="295"/>
      <c r="S38" s="296"/>
      <c r="T38" s="295"/>
      <c r="U38" s="296"/>
      <c r="V38" s="295"/>
      <c r="W38" s="297"/>
      <c r="X38" s="299"/>
      <c r="Y38" s="298"/>
      <c r="Z38" s="299"/>
      <c r="AA38" s="298"/>
      <c r="AB38" s="299"/>
      <c r="AC38" s="291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24"/>
      <c r="M39" s="300"/>
      <c r="N39" s="309"/>
      <c r="O39" s="317"/>
      <c r="P39" s="287"/>
      <c r="Q39" s="288"/>
      <c r="R39" s="287"/>
      <c r="S39" s="288"/>
      <c r="T39" s="287"/>
      <c r="U39" s="308"/>
      <c r="V39" s="287"/>
      <c r="W39" s="297"/>
      <c r="X39" s="316"/>
      <c r="Y39" s="291"/>
      <c r="Z39" s="316"/>
      <c r="AA39" s="291"/>
      <c r="AB39" s="316"/>
      <c r="AC39" s="291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24"/>
      <c r="M40" s="292"/>
      <c r="N40" s="293"/>
      <c r="O40" s="294"/>
      <c r="P40" s="295"/>
      <c r="Q40" s="296"/>
      <c r="R40" s="295"/>
      <c r="S40" s="296"/>
      <c r="T40" s="295"/>
      <c r="U40" s="296"/>
      <c r="V40" s="295"/>
      <c r="W40" s="297"/>
      <c r="X40" s="299"/>
      <c r="Y40" s="298"/>
      <c r="Z40" s="299"/>
      <c r="AA40" s="298"/>
      <c r="AB40" s="299"/>
      <c r="AC40" s="291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42" t="s">
        <v>29</v>
      </c>
      <c r="C41" s="143">
        <f>D6</f>
        <v>0.45397111311251209</v>
      </c>
      <c r="D41" s="6"/>
      <c r="E41" s="6"/>
      <c r="F41" s="6"/>
      <c r="G41" s="6"/>
      <c r="H41" s="5"/>
      <c r="I41" s="5"/>
      <c r="J41" s="5"/>
      <c r="K41" s="5"/>
      <c r="L41" s="324"/>
      <c r="M41" s="292"/>
      <c r="N41" s="293"/>
      <c r="O41" s="294"/>
      <c r="P41" s="295"/>
      <c r="Q41" s="296"/>
      <c r="R41" s="295"/>
      <c r="S41" s="296"/>
      <c r="T41" s="295"/>
      <c r="U41" s="296"/>
      <c r="V41" s="295"/>
      <c r="W41" s="297"/>
      <c r="X41" s="299"/>
      <c r="Y41" s="298"/>
      <c r="Z41" s="299"/>
      <c r="AA41" s="298"/>
      <c r="AB41" s="299"/>
      <c r="AC41" s="291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42" t="s">
        <v>35</v>
      </c>
      <c r="C42" s="143">
        <f>D8</f>
        <v>0.12363320991360618</v>
      </c>
      <c r="D42" s="6"/>
      <c r="E42" s="6"/>
      <c r="F42" s="6"/>
      <c r="G42" s="6"/>
      <c r="H42" s="5"/>
      <c r="I42" s="5"/>
      <c r="J42" s="5"/>
      <c r="K42" s="5"/>
      <c r="L42" s="324"/>
      <c r="M42" s="292"/>
      <c r="N42" s="293"/>
      <c r="O42" s="294"/>
      <c r="P42" s="295"/>
      <c r="Q42" s="296"/>
      <c r="R42" s="295"/>
      <c r="S42" s="296"/>
      <c r="T42" s="295"/>
      <c r="U42" s="296"/>
      <c r="V42" s="295"/>
      <c r="W42" s="297"/>
      <c r="X42" s="299"/>
      <c r="Y42" s="298"/>
      <c r="Z42" s="299"/>
      <c r="AA42" s="298"/>
      <c r="AB42" s="299"/>
      <c r="AC42" s="291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42" t="s">
        <v>30</v>
      </c>
      <c r="C43" s="143">
        <f>D9</f>
        <v>0.28317110866495437</v>
      </c>
      <c r="D43" s="6"/>
      <c r="E43" s="6"/>
      <c r="F43" s="6"/>
      <c r="G43" s="6"/>
      <c r="H43" s="5"/>
      <c r="I43" s="5"/>
      <c r="J43" s="5"/>
      <c r="K43" s="5"/>
      <c r="L43" s="324"/>
      <c r="M43" s="300"/>
      <c r="N43" s="293"/>
      <c r="O43" s="294"/>
      <c r="P43" s="295"/>
      <c r="Q43" s="296"/>
      <c r="R43" s="295"/>
      <c r="S43" s="296"/>
      <c r="T43" s="295"/>
      <c r="U43" s="296"/>
      <c r="V43" s="295"/>
      <c r="W43" s="297"/>
      <c r="X43" s="299"/>
      <c r="Y43" s="298"/>
      <c r="Z43" s="299"/>
      <c r="AA43" s="298"/>
      <c r="AB43" s="299"/>
      <c r="AC43" s="291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2" t="s">
        <v>43</v>
      </c>
      <c r="C44" s="143">
        <f>SUM(C45:C48)</f>
        <v>0.13922456830892738</v>
      </c>
      <c r="D44" s="6"/>
      <c r="E44" s="6"/>
      <c r="F44" s="6"/>
      <c r="G44" s="6"/>
      <c r="H44" s="5"/>
      <c r="I44" s="5"/>
      <c r="J44" s="5"/>
      <c r="K44" s="5"/>
      <c r="L44" s="324"/>
      <c r="M44" s="300"/>
      <c r="N44" s="301"/>
      <c r="O44" s="294"/>
      <c r="P44" s="295"/>
      <c r="Q44" s="296"/>
      <c r="R44" s="302"/>
      <c r="S44" s="296"/>
      <c r="T44" s="295"/>
      <c r="U44" s="296"/>
      <c r="V44" s="302"/>
      <c r="W44" s="297"/>
      <c r="X44" s="303"/>
      <c r="Y44" s="298"/>
      <c r="Z44" s="303"/>
      <c r="AA44" s="298"/>
      <c r="AB44" s="303"/>
      <c r="AC44" s="319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2" t="s">
        <v>31</v>
      </c>
      <c r="C45" s="143">
        <f>D10</f>
        <v>6.714878192512537E-2</v>
      </c>
      <c r="D45" s="144">
        <f>SUM(C41:C44)</f>
        <v>1</v>
      </c>
      <c r="E45" s="144">
        <f>SUM(C41:C44)</f>
        <v>1</v>
      </c>
      <c r="F45" s="6"/>
      <c r="G45" s="6"/>
      <c r="H45" s="5"/>
      <c r="I45" s="5"/>
      <c r="J45" s="5"/>
      <c r="K45" s="5"/>
      <c r="L45" s="324"/>
      <c r="M45" s="292"/>
      <c r="N45" s="293"/>
      <c r="O45" s="297"/>
      <c r="P45" s="295"/>
      <c r="Q45" s="296"/>
      <c r="R45" s="295"/>
      <c r="S45" s="296"/>
      <c r="T45" s="295"/>
      <c r="U45" s="296"/>
      <c r="V45" s="295"/>
      <c r="W45" s="297"/>
      <c r="X45" s="299"/>
      <c r="Y45" s="298"/>
      <c r="Z45" s="299"/>
      <c r="AA45" s="298"/>
      <c r="AB45" s="299"/>
      <c r="AC45" s="291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2" t="s">
        <v>37</v>
      </c>
      <c r="C46" s="143">
        <f>D11</f>
        <v>1.0175122585810067E-2</v>
      </c>
      <c r="D46" s="6"/>
      <c r="E46" s="6"/>
      <c r="F46" s="6"/>
      <c r="G46" s="6"/>
      <c r="H46" s="5"/>
      <c r="I46" s="5"/>
      <c r="J46" s="5"/>
      <c r="K46" s="5"/>
      <c r="L46" s="324"/>
      <c r="M46" s="300"/>
      <c r="N46" s="309"/>
      <c r="O46" s="317"/>
      <c r="P46" s="287"/>
      <c r="Q46" s="288"/>
      <c r="R46" s="287"/>
      <c r="S46" s="288"/>
      <c r="T46" s="287"/>
      <c r="U46" s="308"/>
      <c r="V46" s="318"/>
      <c r="W46" s="297"/>
      <c r="X46" s="316"/>
      <c r="Y46" s="291"/>
      <c r="Z46" s="316"/>
      <c r="AA46" s="291"/>
      <c r="AB46" s="316"/>
      <c r="AC46" s="291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5" t="s">
        <v>28</v>
      </c>
      <c r="C47" s="143">
        <f>D7</f>
        <v>6.1473698255445478E-2</v>
      </c>
      <c r="D47" s="6"/>
      <c r="E47" s="6"/>
      <c r="F47" s="6"/>
      <c r="G47" s="6"/>
      <c r="H47" s="5"/>
      <c r="I47" s="5"/>
      <c r="J47" s="5"/>
      <c r="K47" s="5"/>
      <c r="L47" s="324"/>
      <c r="M47" s="292"/>
      <c r="N47" s="293"/>
      <c r="O47" s="294"/>
      <c r="P47" s="295"/>
      <c r="Q47" s="296"/>
      <c r="R47" s="295"/>
      <c r="S47" s="296"/>
      <c r="T47" s="295"/>
      <c r="U47" s="296"/>
      <c r="V47" s="295"/>
      <c r="W47" s="297"/>
      <c r="X47" s="299"/>
      <c r="Y47" s="298"/>
      <c r="Z47" s="299"/>
      <c r="AA47" s="298"/>
      <c r="AB47" s="299"/>
      <c r="AC47" s="291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46">
        <f>D13</f>
        <v>4.2696554254644919E-4</v>
      </c>
      <c r="D48" s="6"/>
      <c r="E48" s="6"/>
      <c r="F48" s="6"/>
      <c r="G48" s="6"/>
      <c r="H48" s="5"/>
      <c r="I48" s="5"/>
      <c r="J48" s="5"/>
      <c r="K48" s="5"/>
      <c r="L48" s="324"/>
      <c r="M48" s="292"/>
      <c r="N48" s="293"/>
      <c r="O48" s="294"/>
      <c r="P48" s="295"/>
      <c r="Q48" s="296"/>
      <c r="R48" s="295"/>
      <c r="S48" s="296"/>
      <c r="T48" s="295"/>
      <c r="U48" s="296"/>
      <c r="V48" s="295"/>
      <c r="W48" s="297"/>
      <c r="X48" s="299"/>
      <c r="Y48" s="298"/>
      <c r="Z48" s="299"/>
      <c r="AA48" s="298"/>
      <c r="AB48" s="299"/>
      <c r="AC48" s="291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44">
        <f>SUM(C44:C48)</f>
        <v>0.27844913661785475</v>
      </c>
      <c r="D49" s="6"/>
      <c r="E49" s="6"/>
      <c r="F49" s="6"/>
      <c r="G49" s="6"/>
      <c r="H49" s="5"/>
      <c r="I49" s="5"/>
      <c r="J49" s="5"/>
      <c r="K49" s="5"/>
      <c r="L49" s="324"/>
      <c r="M49" s="300"/>
      <c r="N49" s="293"/>
      <c r="O49" s="294"/>
      <c r="P49" s="295"/>
      <c r="Q49" s="296"/>
      <c r="R49" s="295"/>
      <c r="S49" s="296"/>
      <c r="T49" s="295"/>
      <c r="U49" s="296"/>
      <c r="V49" s="295"/>
      <c r="W49" s="297"/>
      <c r="X49" s="299"/>
      <c r="Y49" s="298"/>
      <c r="Z49" s="299"/>
      <c r="AA49" s="298"/>
      <c r="AB49" s="299"/>
      <c r="AC49" s="291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44">
        <f>SUM(C41:C44)</f>
        <v>1</v>
      </c>
      <c r="D50" s="6"/>
      <c r="E50" s="6"/>
      <c r="F50" s="6"/>
      <c r="G50" s="6"/>
      <c r="H50" s="5"/>
      <c r="I50" s="5"/>
      <c r="J50" s="5"/>
      <c r="K50" s="5"/>
      <c r="L50" s="324"/>
      <c r="M50" s="300"/>
      <c r="N50" s="301"/>
      <c r="O50" s="294"/>
      <c r="P50" s="295"/>
      <c r="Q50" s="296"/>
      <c r="R50" s="302"/>
      <c r="S50" s="296"/>
      <c r="T50" s="295"/>
      <c r="U50" s="296"/>
      <c r="V50" s="302"/>
      <c r="W50" s="297"/>
      <c r="X50" s="303"/>
      <c r="Y50" s="298"/>
      <c r="Z50" s="303"/>
      <c r="AA50" s="298"/>
      <c r="AB50" s="303"/>
      <c r="AC50" s="291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24"/>
      <c r="M51" s="292"/>
      <c r="N51" s="293"/>
      <c r="O51" s="297"/>
      <c r="P51" s="295"/>
      <c r="Q51" s="296"/>
      <c r="R51" s="295"/>
      <c r="S51" s="296"/>
      <c r="T51" s="295"/>
      <c r="U51" s="296"/>
      <c r="V51" s="295"/>
      <c r="W51" s="297"/>
      <c r="X51" s="299"/>
      <c r="Y51" s="298"/>
      <c r="Z51" s="299"/>
      <c r="AA51" s="298"/>
      <c r="AB51" s="299"/>
      <c r="AC51" s="291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4"/>
      <c r="M52" s="300"/>
      <c r="N52" s="309"/>
      <c r="O52" s="294"/>
      <c r="P52" s="295"/>
      <c r="Q52" s="296"/>
      <c r="R52" s="302"/>
      <c r="S52" s="296"/>
      <c r="T52" s="295"/>
      <c r="U52" s="296"/>
      <c r="V52" s="302"/>
      <c r="W52" s="297"/>
      <c r="X52" s="303"/>
      <c r="Y52" s="298"/>
      <c r="Z52" s="303"/>
      <c r="AA52" s="298"/>
      <c r="AB52" s="303"/>
      <c r="AC52" s="291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4"/>
      <c r="M53" s="304"/>
      <c r="N53" s="305"/>
      <c r="O53" s="306"/>
      <c r="P53" s="287"/>
      <c r="Q53" s="307"/>
      <c r="R53" s="287"/>
      <c r="S53" s="307"/>
      <c r="T53" s="287"/>
      <c r="U53" s="308"/>
      <c r="V53" s="287"/>
      <c r="W53" s="297"/>
      <c r="X53" s="299"/>
      <c r="Y53" s="298"/>
      <c r="Z53" s="299"/>
      <c r="AA53" s="298"/>
      <c r="AB53" s="299"/>
      <c r="AC53" s="291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4"/>
      <c r="M54" s="507"/>
      <c r="N54" s="507"/>
      <c r="O54" s="304"/>
      <c r="P54" s="302"/>
      <c r="Q54" s="296"/>
      <c r="R54" s="302"/>
      <c r="S54" s="296"/>
      <c r="T54" s="302"/>
      <c r="U54" s="296"/>
      <c r="V54" s="302"/>
      <c r="W54" s="308"/>
      <c r="X54" s="303"/>
      <c r="Y54" s="298"/>
      <c r="Z54" s="303"/>
      <c r="AA54" s="298"/>
      <c r="AB54" s="303"/>
      <c r="AC54" s="291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4"/>
      <c r="M55" s="309"/>
      <c r="N55" s="309"/>
      <c r="O55" s="304"/>
      <c r="P55" s="302"/>
      <c r="Q55" s="296"/>
      <c r="R55" s="302"/>
      <c r="S55" s="296"/>
      <c r="T55" s="302"/>
      <c r="U55" s="296"/>
      <c r="V55" s="302"/>
      <c r="W55" s="308"/>
      <c r="X55" s="303"/>
      <c r="Y55" s="298"/>
      <c r="Z55" s="303"/>
      <c r="AA55" s="298"/>
      <c r="AB55" s="303"/>
      <c r="AC55" s="291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4"/>
      <c r="M56" s="507"/>
      <c r="N56" s="507"/>
      <c r="O56" s="304"/>
      <c r="P56" s="302"/>
      <c r="Q56" s="296"/>
      <c r="R56" s="302"/>
      <c r="S56" s="296"/>
      <c r="T56" s="302"/>
      <c r="U56" s="296"/>
      <c r="V56" s="295"/>
      <c r="W56" s="308"/>
      <c r="X56" s="303"/>
      <c r="Y56" s="298"/>
      <c r="Z56" s="303"/>
      <c r="AA56" s="298"/>
      <c r="AB56" s="303"/>
      <c r="AC56" s="291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4"/>
      <c r="M57" s="292"/>
      <c r="N57" s="293"/>
      <c r="O57" s="294"/>
      <c r="P57" s="295"/>
      <c r="Q57" s="296"/>
      <c r="R57" s="295"/>
      <c r="S57" s="296"/>
      <c r="T57" s="295"/>
      <c r="U57" s="296"/>
      <c r="V57" s="295"/>
      <c r="W57" s="297"/>
      <c r="X57" s="299"/>
      <c r="Y57" s="298"/>
      <c r="Z57" s="299"/>
      <c r="AA57" s="298"/>
      <c r="AB57" s="299"/>
      <c r="AC57" s="291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4"/>
      <c r="M58" s="292"/>
      <c r="N58" s="293"/>
      <c r="O58" s="294"/>
      <c r="P58" s="295"/>
      <c r="Q58" s="296"/>
      <c r="R58" s="295"/>
      <c r="S58" s="296"/>
      <c r="T58" s="295"/>
      <c r="U58" s="296"/>
      <c r="V58" s="295"/>
      <c r="W58" s="297"/>
      <c r="X58" s="299"/>
      <c r="Y58" s="298"/>
      <c r="Z58" s="299"/>
      <c r="AA58" s="298"/>
      <c r="AB58" s="299"/>
      <c r="AC58" s="291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4"/>
      <c r="M59" s="292"/>
      <c r="N59" s="293"/>
      <c r="O59" s="294"/>
      <c r="P59" s="295"/>
      <c r="Q59" s="296"/>
      <c r="R59" s="295"/>
      <c r="S59" s="296"/>
      <c r="T59" s="295"/>
      <c r="U59" s="296"/>
      <c r="V59" s="295"/>
      <c r="W59" s="297"/>
      <c r="X59" s="299"/>
      <c r="Y59" s="298"/>
      <c r="Z59" s="299"/>
      <c r="AA59" s="298"/>
      <c r="AB59" s="299"/>
      <c r="AC59" s="291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4"/>
      <c r="M60" s="292"/>
      <c r="N60" s="301"/>
      <c r="O60" s="294"/>
      <c r="P60" s="295"/>
      <c r="Q60" s="296"/>
      <c r="R60" s="295"/>
      <c r="S60" s="296"/>
      <c r="T60" s="295"/>
      <c r="U60" s="296"/>
      <c r="V60" s="302"/>
      <c r="W60" s="297"/>
      <c r="X60" s="303"/>
      <c r="Y60" s="298"/>
      <c r="Z60" s="303"/>
      <c r="AA60" s="298"/>
      <c r="AB60" s="303"/>
      <c r="AC60" s="291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4"/>
      <c r="M61" s="292"/>
      <c r="N61" s="301"/>
      <c r="O61" s="294"/>
      <c r="P61" s="295"/>
      <c r="Q61" s="296"/>
      <c r="R61" s="295"/>
      <c r="S61" s="296"/>
      <c r="T61" s="295"/>
      <c r="U61" s="296"/>
      <c r="V61" s="302"/>
      <c r="W61" s="297"/>
      <c r="X61" s="299"/>
      <c r="Y61" s="298"/>
      <c r="Z61" s="299"/>
      <c r="AA61" s="298"/>
      <c r="AB61" s="299"/>
      <c r="AC61" s="291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4"/>
      <c r="M62" s="507"/>
      <c r="N62" s="507"/>
      <c r="O62" s="304"/>
      <c r="P62" s="302"/>
      <c r="Q62" s="296"/>
      <c r="R62" s="302"/>
      <c r="S62" s="296"/>
      <c r="T62" s="302"/>
      <c r="U62" s="296"/>
      <c r="V62" s="302"/>
      <c r="W62" s="308"/>
      <c r="X62" s="303"/>
      <c r="Y62" s="298"/>
      <c r="Z62" s="303"/>
      <c r="AA62" s="298"/>
      <c r="AB62" s="303"/>
      <c r="AC62" s="291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4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291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4"/>
      <c r="M64" s="291"/>
      <c r="N64" s="286"/>
      <c r="O64" s="286"/>
      <c r="P64" s="291"/>
      <c r="Q64" s="291"/>
      <c r="R64" s="291"/>
      <c r="S64" s="291"/>
      <c r="T64" s="291"/>
      <c r="U64" s="291"/>
      <c r="V64" s="319"/>
      <c r="W64" s="319"/>
      <c r="X64" s="320"/>
      <c r="Y64" s="291"/>
      <c r="Z64" s="320"/>
      <c r="AA64" s="291"/>
      <c r="AB64" s="291"/>
      <c r="AC64" s="291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4"/>
      <c r="M65" s="291"/>
      <c r="N65" s="286"/>
      <c r="O65" s="286"/>
      <c r="P65" s="319"/>
      <c r="Q65" s="319"/>
      <c r="R65" s="319"/>
      <c r="S65" s="319"/>
      <c r="T65" s="319"/>
      <c r="U65" s="319"/>
      <c r="V65" s="319"/>
      <c r="W65" s="319"/>
      <c r="X65" s="320"/>
      <c r="Y65" s="291"/>
      <c r="Z65" s="320"/>
      <c r="AA65" s="291"/>
      <c r="AB65" s="291"/>
      <c r="AC65" s="291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1"/>
      <c r="AV202" s="321"/>
      <c r="AW202" s="321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321"/>
      <c r="AV203" s="321"/>
      <c r="AW203" s="321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321"/>
      <c r="AV204" s="321"/>
      <c r="AW204" s="321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1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7" activePane="bottomLeft" state="frozen"/>
      <selection activeCell="K20" sqref="K20"/>
      <selection pane="bottomLeft" activeCell="K20" sqref="K20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55" t="s">
        <v>156</v>
      </c>
      <c r="C2" s="14"/>
      <c r="D2" s="14"/>
      <c r="E2" s="14"/>
      <c r="F2" s="14"/>
    </row>
    <row r="4" spans="2:8" ht="26.1" customHeight="1">
      <c r="B4" s="514" t="s">
        <v>157</v>
      </c>
      <c r="C4" s="403" t="s">
        <v>154</v>
      </c>
      <c r="D4" s="403"/>
      <c r="E4" s="403" t="s">
        <v>151</v>
      </c>
      <c r="F4" s="403"/>
      <c r="H4" s="9" t="s">
        <v>178</v>
      </c>
    </row>
    <row r="5" spans="2:8" ht="38.65" customHeight="1">
      <c r="B5" s="515"/>
      <c r="C5" s="404" t="s">
        <v>28</v>
      </c>
      <c r="D5" s="404" t="s">
        <v>29</v>
      </c>
      <c r="E5" s="404" t="s">
        <v>28</v>
      </c>
      <c r="F5" s="404" t="s">
        <v>29</v>
      </c>
    </row>
    <row r="6" spans="2:8" ht="20.85" hidden="1" customHeight="1">
      <c r="B6" s="156">
        <v>2007</v>
      </c>
      <c r="C6" s="157">
        <v>895.43156999999997</v>
      </c>
      <c r="D6" s="157">
        <v>1222.1400000000001</v>
      </c>
      <c r="E6" s="157">
        <v>800.6</v>
      </c>
      <c r="F6" s="157">
        <v>994.34</v>
      </c>
    </row>
    <row r="7" spans="2:8" ht="18" customHeight="1">
      <c r="B7" s="156">
        <v>2008</v>
      </c>
      <c r="C7" s="157">
        <v>933.71</v>
      </c>
      <c r="D7" s="157">
        <v>1280.1500000000001</v>
      </c>
      <c r="E7" s="157">
        <v>837.37</v>
      </c>
      <c r="F7" s="157">
        <v>1051.7</v>
      </c>
      <c r="H7" s="17"/>
    </row>
    <row r="8" spans="2:8" ht="18" customHeight="1">
      <c r="B8" s="156">
        <v>2009</v>
      </c>
      <c r="C8" s="157">
        <v>953.86</v>
      </c>
      <c r="D8" s="157">
        <v>1331.13</v>
      </c>
      <c r="E8" s="157">
        <v>864.68</v>
      </c>
      <c r="F8" s="157">
        <v>1110.04</v>
      </c>
      <c r="H8" s="17"/>
    </row>
    <row r="9" spans="2:8" ht="18" customHeight="1">
      <c r="B9" s="156">
        <v>2010</v>
      </c>
      <c r="C9" s="157">
        <v>990.62</v>
      </c>
      <c r="D9" s="157">
        <v>1393.4</v>
      </c>
      <c r="E9" s="157">
        <v>895.89</v>
      </c>
      <c r="F9" s="157">
        <v>1172.18</v>
      </c>
      <c r="H9" s="17"/>
    </row>
    <row r="10" spans="2:8" ht="18" customHeight="1">
      <c r="B10" s="156">
        <v>2011</v>
      </c>
      <c r="C10" s="157">
        <v>1018.62</v>
      </c>
      <c r="D10" s="157">
        <v>1407.09</v>
      </c>
      <c r="E10" s="157">
        <v>921.51</v>
      </c>
      <c r="F10" s="157">
        <v>1202.07</v>
      </c>
      <c r="H10" s="17"/>
    </row>
    <row r="11" spans="2:8" ht="18" customHeight="1">
      <c r="B11" s="156">
        <v>2012</v>
      </c>
      <c r="C11" s="157">
        <v>1003.44</v>
      </c>
      <c r="D11" s="157">
        <v>1389.91</v>
      </c>
      <c r="E11" s="157">
        <v>943.46</v>
      </c>
      <c r="F11" s="157">
        <v>1251.97</v>
      </c>
      <c r="H11" s="17"/>
    </row>
    <row r="12" spans="2:8" ht="18" customHeight="1">
      <c r="B12" s="156">
        <v>2013</v>
      </c>
      <c r="C12" s="157">
        <v>1005.51</v>
      </c>
      <c r="D12" s="157">
        <v>1424.58</v>
      </c>
      <c r="E12" s="157">
        <v>955.24</v>
      </c>
      <c r="F12" s="157">
        <v>1295.6400000000001</v>
      </c>
      <c r="H12" s="17"/>
    </row>
    <row r="13" spans="2:8" ht="18" customHeight="1">
      <c r="B13" s="156">
        <v>2014</v>
      </c>
      <c r="C13" s="157">
        <v>996.8</v>
      </c>
      <c r="D13" s="157">
        <v>1425.67</v>
      </c>
      <c r="E13" s="157">
        <v>949.29</v>
      </c>
      <c r="F13" s="157">
        <v>1314.68</v>
      </c>
      <c r="H13" s="17"/>
    </row>
    <row r="14" spans="2:8" ht="18" customHeight="1">
      <c r="B14" s="156">
        <v>2015</v>
      </c>
      <c r="C14" s="157">
        <v>983.77</v>
      </c>
      <c r="D14" s="157">
        <v>1460.3</v>
      </c>
      <c r="E14" s="157">
        <v>941.18</v>
      </c>
      <c r="F14" s="157">
        <v>1342.94</v>
      </c>
      <c r="H14" s="17"/>
    </row>
    <row r="15" spans="2:8" ht="18" customHeight="1">
      <c r="B15" s="156">
        <v>2016</v>
      </c>
      <c r="C15" s="157">
        <v>973.19</v>
      </c>
      <c r="D15" s="157">
        <v>1451.07</v>
      </c>
      <c r="E15" s="157">
        <v>936.4</v>
      </c>
      <c r="F15" s="157">
        <v>1332.37</v>
      </c>
      <c r="H15" s="17"/>
    </row>
    <row r="16" spans="2:8" ht="18" customHeight="1">
      <c r="B16" s="156">
        <v>2017</v>
      </c>
      <c r="C16" s="157">
        <v>970.28</v>
      </c>
      <c r="D16" s="157">
        <v>1432.9</v>
      </c>
      <c r="E16" s="157">
        <v>935.71</v>
      </c>
      <c r="F16" s="157">
        <v>1318.47</v>
      </c>
      <c r="H16" s="17"/>
    </row>
    <row r="17" spans="2:13" ht="18" customHeight="1">
      <c r="B17" s="156">
        <v>2018</v>
      </c>
      <c r="C17" s="157">
        <v>967.4</v>
      </c>
      <c r="D17" s="157">
        <v>1420.02</v>
      </c>
      <c r="E17" s="157">
        <v>937.39</v>
      </c>
      <c r="F17" s="157">
        <v>1311.23</v>
      </c>
      <c r="H17" s="17"/>
    </row>
    <row r="18" spans="2:13" ht="18" customHeight="1">
      <c r="B18" s="156">
        <v>2019</v>
      </c>
      <c r="C18" s="157">
        <v>989.63963273409115</v>
      </c>
      <c r="D18" s="157">
        <v>1466.1257319129511</v>
      </c>
      <c r="E18" s="157">
        <v>962.55030148478431</v>
      </c>
      <c r="F18" s="157">
        <v>1345.982851671419</v>
      </c>
      <c r="H18" s="17"/>
    </row>
    <row r="19" spans="2:13" ht="18" customHeight="1">
      <c r="B19" s="345" t="s">
        <v>208</v>
      </c>
      <c r="C19" s="346">
        <f>'Distrib - regím. Altas nuevas'!$I$41</f>
        <v>1031.8459472247491</v>
      </c>
      <c r="D19" s="346">
        <f>'Distrib - regím. Altas nuevas'!$I$43</f>
        <v>1527.1196411008139</v>
      </c>
      <c r="E19" s="346">
        <f>'Distrib - regím. Altas nuevas'!$O$41</f>
        <v>1001.7904247381256</v>
      </c>
      <c r="F19" s="346">
        <f>'Distrib - regím. Altas nuevas'!$O$43</f>
        <v>1419.8391389019243</v>
      </c>
    </row>
    <row r="21" spans="2:13">
      <c r="B21" s="159" t="s">
        <v>133</v>
      </c>
      <c r="C21" s="160"/>
    </row>
    <row r="22" spans="2:13" ht="25.5" customHeight="1">
      <c r="B22" s="156">
        <v>2008</v>
      </c>
      <c r="C22" s="161">
        <f t="shared" ref="C22:F33" si="0">C7/C6-1</f>
        <v>4.274858211666599E-2</v>
      </c>
      <c r="D22" s="161">
        <f t="shared" si="0"/>
        <v>4.7465920434647479E-2</v>
      </c>
      <c r="E22" s="161">
        <f t="shared" si="0"/>
        <v>4.5928053959530368E-2</v>
      </c>
      <c r="F22" s="161">
        <f t="shared" si="0"/>
        <v>5.7686505621819428E-2</v>
      </c>
      <c r="G22" s="161"/>
      <c r="H22" s="154"/>
    </row>
    <row r="23" spans="2:13" ht="17.850000000000001" customHeight="1">
      <c r="B23" s="156">
        <v>2009</v>
      </c>
      <c r="C23" s="161">
        <f t="shared" si="0"/>
        <v>2.1580576410234364E-2</v>
      </c>
      <c r="D23" s="161">
        <f t="shared" si="0"/>
        <v>3.9823458188493532E-2</v>
      </c>
      <c r="E23" s="161">
        <f t="shared" si="0"/>
        <v>3.2614017698269437E-2</v>
      </c>
      <c r="F23" s="161">
        <f t="shared" si="0"/>
        <v>5.5472092802129724E-2</v>
      </c>
      <c r="G23" s="161"/>
      <c r="H23" s="154"/>
      <c r="L23" s="459"/>
    </row>
    <row r="24" spans="2:13" ht="17.850000000000001" customHeight="1">
      <c r="B24" s="156">
        <v>2010</v>
      </c>
      <c r="C24" s="161">
        <f t="shared" si="0"/>
        <v>3.853815025265761E-2</v>
      </c>
      <c r="D24" s="161">
        <f t="shared" si="0"/>
        <v>4.6779803625491168E-2</v>
      </c>
      <c r="E24" s="161">
        <f t="shared" si="0"/>
        <v>3.6094277651848028E-2</v>
      </c>
      <c r="F24" s="161">
        <f t="shared" si="0"/>
        <v>5.597996468595734E-2</v>
      </c>
      <c r="G24" s="161"/>
      <c r="H24" s="154"/>
      <c r="L24" s="459"/>
    </row>
    <row r="25" spans="2:13" ht="17.850000000000001" customHeight="1">
      <c r="B25" s="156">
        <v>2011</v>
      </c>
      <c r="C25" s="161">
        <f t="shared" si="0"/>
        <v>2.8265126890230308E-2</v>
      </c>
      <c r="D25" s="161">
        <f t="shared" si="0"/>
        <v>9.8248887613030522E-3</v>
      </c>
      <c r="E25" s="161">
        <f t="shared" si="0"/>
        <v>2.8597260824431592E-2</v>
      </c>
      <c r="F25" s="161">
        <f t="shared" si="0"/>
        <v>2.5499496664334709E-2</v>
      </c>
      <c r="G25" s="161"/>
      <c r="H25" s="154"/>
      <c r="L25" s="459"/>
    </row>
    <row r="26" spans="2:13" ht="17.850000000000001" customHeight="1">
      <c r="B26" s="156">
        <v>2012</v>
      </c>
      <c r="C26" s="161">
        <f t="shared" si="0"/>
        <v>-1.4902515167579566E-2</v>
      </c>
      <c r="D26" s="161">
        <f t="shared" si="0"/>
        <v>-1.2209595690396369E-2</v>
      </c>
      <c r="E26" s="161">
        <f t="shared" si="0"/>
        <v>2.3819600438411026E-2</v>
      </c>
      <c r="F26" s="161">
        <f t="shared" si="0"/>
        <v>4.1511725606661942E-2</v>
      </c>
      <c r="G26" s="161"/>
      <c r="H26" s="154"/>
      <c r="L26" s="459"/>
    </row>
    <row r="27" spans="2:13" ht="17.850000000000001" customHeight="1">
      <c r="B27" s="156">
        <v>2013</v>
      </c>
      <c r="C27" s="161">
        <f t="shared" si="0"/>
        <v>2.0629036115760169E-3</v>
      </c>
      <c r="D27" s="161">
        <f t="shared" si="0"/>
        <v>2.4944061126259909E-2</v>
      </c>
      <c r="E27" s="161">
        <f t="shared" si="0"/>
        <v>1.2485955949377736E-2</v>
      </c>
      <c r="F27" s="161">
        <f t="shared" si="0"/>
        <v>3.4881027500659023E-2</v>
      </c>
      <c r="G27" s="161"/>
      <c r="H27" s="154"/>
      <c r="L27" s="459"/>
    </row>
    <row r="28" spans="2:13" ht="17.850000000000001" customHeight="1">
      <c r="B28" s="156">
        <v>2014</v>
      </c>
      <c r="C28" s="161">
        <f t="shared" si="0"/>
        <v>-8.6622708874104504E-3</v>
      </c>
      <c r="D28" s="161">
        <f t="shared" si="0"/>
        <v>7.6513779499931545E-4</v>
      </c>
      <c r="E28" s="161">
        <f t="shared" si="0"/>
        <v>-6.2288011389808329E-3</v>
      </c>
      <c r="F28" s="161">
        <f t="shared" si="0"/>
        <v>1.469544009138346E-2</v>
      </c>
      <c r="G28" s="161"/>
      <c r="H28" s="154"/>
      <c r="J28" s="14"/>
      <c r="K28" s="14"/>
      <c r="L28" s="14"/>
      <c r="M28" s="14"/>
    </row>
    <row r="29" spans="2:13" ht="17.850000000000001" customHeight="1">
      <c r="B29" s="156">
        <v>2015</v>
      </c>
      <c r="C29" s="161">
        <f t="shared" si="0"/>
        <v>-1.3071829855537676E-2</v>
      </c>
      <c r="D29" s="161">
        <f t="shared" si="0"/>
        <v>2.4290333667678965E-2</v>
      </c>
      <c r="E29" s="161">
        <f t="shared" si="0"/>
        <v>-8.5432270433692947E-3</v>
      </c>
      <c r="F29" s="161">
        <f t="shared" si="0"/>
        <v>2.1495725195484816E-2</v>
      </c>
      <c r="G29" s="161"/>
      <c r="H29" s="154"/>
      <c r="J29" s="15"/>
      <c r="K29" s="15"/>
      <c r="L29" s="15"/>
      <c r="M29" s="15"/>
    </row>
    <row r="30" spans="2:13" ht="17.850000000000001" customHeight="1">
      <c r="B30" s="156">
        <v>2016</v>
      </c>
      <c r="C30" s="161">
        <f t="shared" si="0"/>
        <v>-1.0754546286225408E-2</v>
      </c>
      <c r="D30" s="161">
        <f t="shared" si="0"/>
        <v>-6.3206190508799942E-3</v>
      </c>
      <c r="E30" s="161">
        <f t="shared" si="0"/>
        <v>-5.0787309547588588E-3</v>
      </c>
      <c r="F30" s="161">
        <f t="shared" si="0"/>
        <v>-7.8707909511968044E-3</v>
      </c>
      <c r="G30" s="161"/>
      <c r="H30" s="154"/>
      <c r="I30" s="16"/>
      <c r="J30" s="17"/>
      <c r="K30" s="17"/>
      <c r="L30" s="17"/>
      <c r="M30" s="17"/>
    </row>
    <row r="31" spans="2:13" ht="17.850000000000001" customHeight="1">
      <c r="B31" s="156">
        <v>2017</v>
      </c>
      <c r="C31" s="161">
        <f t="shared" si="0"/>
        <v>-2.9901663601147321E-3</v>
      </c>
      <c r="D31" s="161">
        <f t="shared" si="0"/>
        <v>-1.2521794262165042E-2</v>
      </c>
      <c r="E31" s="161">
        <f t="shared" si="0"/>
        <v>-7.3686458778288166E-4</v>
      </c>
      <c r="F31" s="161">
        <f t="shared" si="0"/>
        <v>-1.0432537508349715E-2</v>
      </c>
      <c r="G31" s="161"/>
      <c r="H31" s="154"/>
      <c r="K31" s="156"/>
    </row>
    <row r="32" spans="2:13" ht="17.850000000000001" customHeight="1">
      <c r="B32" s="156">
        <v>2018</v>
      </c>
      <c r="C32" s="161">
        <f t="shared" si="0"/>
        <v>-2.9682153605145034E-3</v>
      </c>
      <c r="D32" s="161">
        <f t="shared" si="0"/>
        <v>-8.9887640449438644E-3</v>
      </c>
      <c r="E32" s="161">
        <f t="shared" si="0"/>
        <v>1.7954280706629078E-3</v>
      </c>
      <c r="F32" s="161">
        <f t="shared" si="0"/>
        <v>-5.4912133002646968E-3</v>
      </c>
      <c r="G32" s="161"/>
      <c r="H32" s="154"/>
    </row>
    <row r="33" spans="1:15" ht="17.850000000000001" customHeight="1">
      <c r="B33" s="156">
        <v>2019</v>
      </c>
      <c r="C33" s="161">
        <f t="shared" si="0"/>
        <v>2.2989076632304206E-2</v>
      </c>
      <c r="D33" s="161">
        <f t="shared" si="0"/>
        <v>3.2468367989852975E-2</v>
      </c>
      <c r="E33" s="161">
        <f t="shared" si="0"/>
        <v>2.6840804238133842E-2</v>
      </c>
      <c r="F33" s="161">
        <f t="shared" si="0"/>
        <v>2.6504008962134007E-2</v>
      </c>
      <c r="G33" s="161"/>
      <c r="H33" s="154"/>
    </row>
    <row r="34" spans="1:15" ht="22.7" customHeight="1">
      <c r="B34" s="158" t="s">
        <v>209</v>
      </c>
      <c r="C34" s="162">
        <f>C19/C41-1</f>
        <v>2.5793764017048471E-2</v>
      </c>
      <c r="D34" s="162">
        <f>D19/D41-1</f>
        <v>-2.1043421064509404E-3</v>
      </c>
      <c r="E34" s="162">
        <f>E19/E41-1</f>
        <v>3.5281790666176427E-2</v>
      </c>
      <c r="F34" s="162">
        <f>F19/F41-1</f>
        <v>3.249723652472003E-3</v>
      </c>
      <c r="G34" s="161"/>
      <c r="H34" s="154"/>
      <c r="J34" s="6"/>
    </row>
    <row r="35" spans="1:15" ht="7.5" customHeight="1"/>
    <row r="36" spans="1:15" ht="3.4" customHeight="1">
      <c r="B36" s="163"/>
      <c r="C36" s="163"/>
      <c r="D36" s="163"/>
      <c r="E36" s="163"/>
      <c r="F36" s="163"/>
    </row>
    <row r="37" spans="1:15" ht="23.85" customHeight="1">
      <c r="B37" s="13" t="s">
        <v>165</v>
      </c>
    </row>
    <row r="38" spans="1:15" ht="23.85" customHeight="1">
      <c r="B38" s="13" t="s">
        <v>210</v>
      </c>
      <c r="K38" s="455"/>
      <c r="L38" s="455"/>
      <c r="M38" s="455"/>
      <c r="N38" s="455"/>
      <c r="O38" s="428"/>
    </row>
    <row r="39" spans="1:15" ht="35.65" customHeight="1">
      <c r="A39" s="331"/>
      <c r="B39" s="457"/>
      <c r="C39" s="457" t="s">
        <v>158</v>
      </c>
      <c r="D39" s="457"/>
      <c r="E39" s="457" t="s">
        <v>159</v>
      </c>
      <c r="F39" s="427"/>
      <c r="G39" s="445"/>
      <c r="H39" s="411"/>
      <c r="I39" s="5"/>
      <c r="K39" s="455"/>
      <c r="L39" s="455"/>
      <c r="M39" s="455"/>
      <c r="N39" s="455"/>
      <c r="O39" s="428"/>
    </row>
    <row r="40" spans="1:15">
      <c r="A40" s="331"/>
      <c r="B40" s="457"/>
      <c r="C40" s="457" t="s">
        <v>28</v>
      </c>
      <c r="D40" s="457" t="s">
        <v>29</v>
      </c>
      <c r="E40" s="457" t="s">
        <v>28</v>
      </c>
      <c r="F40" s="427" t="s">
        <v>29</v>
      </c>
      <c r="G40" s="444"/>
      <c r="H40" s="411"/>
      <c r="I40" s="5"/>
      <c r="K40" s="455"/>
      <c r="L40" s="456"/>
      <c r="M40" s="456"/>
      <c r="N40" s="455"/>
      <c r="O40" s="453"/>
    </row>
    <row r="41" spans="1:15" ht="21.4" customHeight="1">
      <c r="A41" s="331"/>
      <c r="B41" s="457"/>
      <c r="C41" s="458">
        <v>1005.9</v>
      </c>
      <c r="D41" s="458">
        <v>1530.34</v>
      </c>
      <c r="E41" s="457">
        <v>967.65</v>
      </c>
      <c r="F41" s="454">
        <v>1415.24</v>
      </c>
      <c r="G41" s="444"/>
      <c r="H41" s="411"/>
      <c r="I41" s="5"/>
      <c r="K41" s="455"/>
      <c r="L41" s="455"/>
      <c r="M41" s="455"/>
      <c r="N41" s="455"/>
      <c r="O41" s="428"/>
    </row>
    <row r="42" spans="1:15" ht="19.7" customHeight="1">
      <c r="A42" s="331"/>
      <c r="B42" s="457"/>
      <c r="C42" s="457"/>
      <c r="D42" s="457"/>
      <c r="E42" s="457"/>
      <c r="F42" s="427"/>
      <c r="G42" s="444"/>
      <c r="H42" s="411"/>
      <c r="I42" s="5"/>
      <c r="K42" s="455"/>
      <c r="L42" s="455"/>
      <c r="M42" s="455"/>
      <c r="N42" s="455"/>
      <c r="O42" s="428"/>
    </row>
    <row r="43" spans="1:15">
      <c r="A43" s="331"/>
      <c r="B43" s="457"/>
      <c r="C43" s="457"/>
      <c r="D43" s="457"/>
      <c r="E43" s="457"/>
      <c r="F43" s="427"/>
      <c r="G43" s="444"/>
      <c r="H43" s="411"/>
      <c r="I43" s="5"/>
      <c r="K43" s="455"/>
      <c r="L43" s="455"/>
      <c r="M43" s="455"/>
      <c r="N43" s="455"/>
      <c r="O43" s="428"/>
    </row>
    <row r="44" spans="1:15">
      <c r="A44" s="331"/>
      <c r="B44" s="427"/>
      <c r="C44" s="427"/>
      <c r="D44" s="427"/>
      <c r="E44" s="427"/>
      <c r="F44" s="427"/>
      <c r="G44" s="444"/>
      <c r="H44" s="412"/>
      <c r="I44"/>
      <c r="K44" s="455"/>
      <c r="L44" s="455"/>
      <c r="M44" s="455"/>
      <c r="N44" s="455"/>
      <c r="O44" s="428"/>
    </row>
    <row r="45" spans="1:15">
      <c r="A45" s="331"/>
      <c r="B45" s="427"/>
      <c r="C45" s="427"/>
      <c r="D45" s="427"/>
      <c r="E45" s="427"/>
      <c r="F45" s="427"/>
      <c r="G45" s="444"/>
      <c r="H45" s="411"/>
      <c r="I45" s="5"/>
      <c r="K45" s="455"/>
      <c r="L45" s="455"/>
      <c r="M45" s="455"/>
      <c r="N45" s="455"/>
      <c r="O45" s="428"/>
    </row>
    <row r="46" spans="1:15">
      <c r="A46" s="331"/>
      <c r="B46" s="444"/>
      <c r="C46" s="444"/>
      <c r="D46" s="444"/>
      <c r="E46" s="444"/>
      <c r="F46" s="444"/>
      <c r="G46" s="444"/>
      <c r="H46" s="411"/>
      <c r="K46" s="428"/>
      <c r="L46" s="428"/>
      <c r="M46" s="428"/>
      <c r="N46" s="428"/>
      <c r="O46" s="428"/>
    </row>
    <row r="47" spans="1:15">
      <c r="A47" s="331"/>
      <c r="B47" s="444"/>
      <c r="C47" s="444"/>
      <c r="D47" s="444"/>
      <c r="E47" s="444"/>
      <c r="F47" s="444"/>
      <c r="G47" s="444"/>
      <c r="H47" s="411"/>
      <c r="K47" s="428"/>
      <c r="L47" s="428"/>
      <c r="M47" s="428"/>
      <c r="N47" s="428"/>
      <c r="O47" s="428"/>
    </row>
    <row r="48" spans="1:15">
      <c r="A48" s="331"/>
      <c r="B48" s="444"/>
      <c r="C48" s="444"/>
      <c r="D48" s="444"/>
      <c r="E48" s="444"/>
      <c r="F48" s="444"/>
      <c r="G48" s="445"/>
      <c r="H48" s="411"/>
      <c r="K48" s="428"/>
      <c r="L48" s="428"/>
      <c r="M48" s="428"/>
      <c r="N48" s="428"/>
      <c r="O48" s="428"/>
    </row>
    <row r="49" spans="1:15">
      <c r="A49" s="331"/>
      <c r="B49" s="444"/>
      <c r="C49" s="444"/>
      <c r="D49" s="444"/>
      <c r="E49" s="444"/>
      <c r="F49" s="444"/>
      <c r="G49" s="444"/>
      <c r="H49" s="5"/>
      <c r="K49" s="436"/>
      <c r="L49" s="428"/>
      <c r="M49" s="428"/>
      <c r="N49" s="428"/>
      <c r="O49" s="428"/>
    </row>
    <row r="50" spans="1:15">
      <c r="B50" s="436"/>
      <c r="C50" s="428"/>
      <c r="D50" s="428"/>
      <c r="E50" s="428"/>
      <c r="F50" s="428"/>
      <c r="G50" s="435"/>
      <c r="K50" s="436"/>
      <c r="L50" s="436"/>
      <c r="M50" s="436"/>
      <c r="N50" s="436"/>
      <c r="O50" s="436"/>
    </row>
    <row r="51" spans="1:15">
      <c r="B51" s="436"/>
      <c r="C51" s="436"/>
      <c r="D51" s="436"/>
      <c r="E51" s="436"/>
      <c r="F51" s="436"/>
      <c r="G51" s="435"/>
    </row>
    <row r="52" spans="1:15">
      <c r="B52" s="435"/>
      <c r="C52" s="435"/>
      <c r="D52" s="435"/>
      <c r="E52" s="435"/>
      <c r="F52" s="435"/>
      <c r="G52" s="435"/>
    </row>
    <row r="53" spans="1:15">
      <c r="B53" s="435"/>
      <c r="C53" s="435"/>
      <c r="D53" s="435"/>
      <c r="E53" s="435"/>
      <c r="F53" s="435"/>
      <c r="G53" s="435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K20" sqref="K20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/>
    <col min="12" max="12" width="34.85546875" style="174" customWidth="1"/>
    <col min="13" max="16384" width="11.42578125" style="174"/>
  </cols>
  <sheetData>
    <row r="1" spans="1:234" s="1" customFormat="1" ht="15.75" customHeight="1">
      <c r="A1" s="3"/>
      <c r="B1" s="8"/>
      <c r="E1" s="164"/>
    </row>
    <row r="2" spans="1:234" s="1" customFormat="1">
      <c r="A2" s="3"/>
      <c r="B2" s="8"/>
      <c r="E2" s="164"/>
    </row>
    <row r="3" spans="1:234" s="1" customFormat="1" ht="18.75">
      <c r="A3" s="3"/>
      <c r="B3" s="11"/>
      <c r="C3" s="165" t="s">
        <v>46</v>
      </c>
      <c r="D3" s="166"/>
      <c r="E3" s="167"/>
      <c r="F3" s="166"/>
      <c r="G3" s="166"/>
      <c r="H3" s="166"/>
      <c r="I3" s="166"/>
    </row>
    <row r="4" spans="1:234" s="1" customFormat="1">
      <c r="A4" s="3"/>
      <c r="B4" s="8"/>
      <c r="C4" s="168"/>
      <c r="D4" s="166"/>
      <c r="E4" s="167"/>
      <c r="F4" s="166"/>
      <c r="G4" s="166"/>
      <c r="H4" s="166"/>
      <c r="I4" s="166"/>
    </row>
    <row r="5" spans="1:234" s="1" customFormat="1" ht="18.75">
      <c r="A5" s="3"/>
      <c r="B5" s="10"/>
      <c r="C5" s="169" t="s">
        <v>211</v>
      </c>
      <c r="D5" s="166"/>
      <c r="E5" s="167"/>
      <c r="F5" s="166"/>
      <c r="G5" s="166"/>
      <c r="H5" s="166"/>
      <c r="I5" s="166"/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48</v>
      </c>
      <c r="E7" s="176"/>
      <c r="F7" s="175" t="s">
        <v>49</v>
      </c>
      <c r="G7" s="175"/>
      <c r="H7" s="175" t="s">
        <v>50</v>
      </c>
      <c r="I7" s="175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</row>
    <row r="10" spans="1:234" s="188" customFormat="1" ht="18" customHeight="1">
      <c r="A10" s="187"/>
      <c r="B10" s="170"/>
      <c r="C10" s="183" t="s">
        <v>52</v>
      </c>
      <c r="D10" s="184">
        <v>205672</v>
      </c>
      <c r="E10" s="185">
        <v>916.48366253063102</v>
      </c>
      <c r="F10" s="184">
        <v>923605</v>
      </c>
      <c r="G10" s="185">
        <v>1077.1244413358527</v>
      </c>
      <c r="H10" s="184">
        <v>392029</v>
      </c>
      <c r="I10" s="185">
        <v>687.70053613380605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9899</v>
      </c>
      <c r="E11" s="191">
        <v>907.61279725224767</v>
      </c>
      <c r="F11" s="190">
        <v>65262</v>
      </c>
      <c r="G11" s="191">
        <v>968.0494735067881</v>
      </c>
      <c r="H11" s="190">
        <v>28497</v>
      </c>
      <c r="I11" s="191">
        <v>623.77977471312772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37132</v>
      </c>
      <c r="E12" s="191">
        <v>999.37693094904671</v>
      </c>
      <c r="F12" s="190">
        <v>118203</v>
      </c>
      <c r="G12" s="191">
        <v>1228.1889694000997</v>
      </c>
      <c r="H12" s="190">
        <v>56443</v>
      </c>
      <c r="I12" s="191">
        <v>768.38686781354647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15440</v>
      </c>
      <c r="E13" s="191">
        <v>853.9504073834197</v>
      </c>
      <c r="F13" s="190">
        <v>106958</v>
      </c>
      <c r="G13" s="191">
        <v>984.31161923371803</v>
      </c>
      <c r="H13" s="190">
        <v>43383</v>
      </c>
      <c r="I13" s="191">
        <v>636.03169882211932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21729</v>
      </c>
      <c r="E14" s="191">
        <v>913.87310966910582</v>
      </c>
      <c r="F14" s="190">
        <v>114034</v>
      </c>
      <c r="G14" s="191">
        <v>1012.9298069873896</v>
      </c>
      <c r="H14" s="190">
        <v>45363</v>
      </c>
      <c r="I14" s="191">
        <v>626.81229812843071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11744</v>
      </c>
      <c r="E15" s="191">
        <v>862.33364356267032</v>
      </c>
      <c r="F15" s="190">
        <v>57825</v>
      </c>
      <c r="G15" s="191">
        <v>1107.6918125378297</v>
      </c>
      <c r="H15" s="190">
        <v>25033</v>
      </c>
      <c r="I15" s="191">
        <v>706.86500619182664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21349</v>
      </c>
      <c r="E16" s="191">
        <v>846.44281090449203</v>
      </c>
      <c r="F16" s="190">
        <v>79762</v>
      </c>
      <c r="G16" s="191">
        <v>978.27278954890789</v>
      </c>
      <c r="H16" s="190">
        <v>36603</v>
      </c>
      <c r="I16" s="191">
        <v>660.43359943174062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30489</v>
      </c>
      <c r="E17" s="191">
        <v>968.52788546688976</v>
      </c>
      <c r="F17" s="190">
        <v>163960</v>
      </c>
      <c r="G17" s="191">
        <v>1090.175535801415</v>
      </c>
      <c r="H17" s="190">
        <v>66126</v>
      </c>
      <c r="I17" s="191">
        <v>686.82883540513558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57890</v>
      </c>
      <c r="E18" s="191">
        <v>891.89429763344276</v>
      </c>
      <c r="F18" s="190">
        <v>217601</v>
      </c>
      <c r="G18" s="191">
        <v>1125.3172559868751</v>
      </c>
      <c r="H18" s="190">
        <v>90581</v>
      </c>
      <c r="I18" s="191">
        <v>719.13034168313436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22213</v>
      </c>
      <c r="E20" s="185">
        <v>1057.0118097510467</v>
      </c>
      <c r="F20" s="184">
        <v>199252</v>
      </c>
      <c r="G20" s="185">
        <v>1250.3796221367913</v>
      </c>
      <c r="H20" s="184">
        <v>74003</v>
      </c>
      <c r="I20" s="185">
        <v>779.26401943164478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5285</v>
      </c>
      <c r="E21" s="191">
        <v>955.86248249763491</v>
      </c>
      <c r="F21" s="190">
        <v>33396</v>
      </c>
      <c r="G21" s="191">
        <v>1135.0458755539587</v>
      </c>
      <c r="H21" s="190">
        <v>13126</v>
      </c>
      <c r="I21" s="191">
        <v>725.63466097821117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3317</v>
      </c>
      <c r="E22" s="191">
        <v>960.11363883026843</v>
      </c>
      <c r="F22" s="190">
        <v>22998</v>
      </c>
      <c r="G22" s="191">
        <v>1142.0539573006349</v>
      </c>
      <c r="H22" s="190">
        <v>8498</v>
      </c>
      <c r="I22" s="191">
        <v>705.11751588609093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13611</v>
      </c>
      <c r="E23" s="191">
        <v>1119.9010484167218</v>
      </c>
      <c r="F23" s="190">
        <v>142858</v>
      </c>
      <c r="G23" s="191">
        <v>1294.780071819569</v>
      </c>
      <c r="H23" s="190">
        <v>52379</v>
      </c>
      <c r="I23" s="191">
        <v>804.73292770003241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27555</v>
      </c>
      <c r="E25" s="185">
        <v>1134.7516512429684</v>
      </c>
      <c r="F25" s="184">
        <v>182393</v>
      </c>
      <c r="G25" s="185">
        <v>1433.5484730773658</v>
      </c>
      <c r="H25" s="184">
        <v>79830</v>
      </c>
      <c r="I25" s="185">
        <v>847.11838456720534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17658</v>
      </c>
      <c r="E27" s="185">
        <v>924.66076112810049</v>
      </c>
      <c r="F27" s="184">
        <v>130518</v>
      </c>
      <c r="G27" s="185">
        <v>1102.5430584287226</v>
      </c>
      <c r="H27" s="184">
        <v>44829</v>
      </c>
      <c r="I27" s="185">
        <v>668.19745834169839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48261</v>
      </c>
      <c r="E29" s="185">
        <v>937.3527699384598</v>
      </c>
      <c r="F29" s="184">
        <v>192632</v>
      </c>
      <c r="G29" s="185">
        <v>1106.7393305888947</v>
      </c>
      <c r="H29" s="184">
        <v>81796</v>
      </c>
      <c r="I29" s="185">
        <v>701.06381338940776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26612</v>
      </c>
      <c r="E30" s="191">
        <v>979.58754434089883</v>
      </c>
      <c r="F30" s="190">
        <v>100039</v>
      </c>
      <c r="G30" s="191">
        <v>1121.5244140785094</v>
      </c>
      <c r="H30" s="190">
        <v>42056</v>
      </c>
      <c r="I30" s="191">
        <v>706.68099391287808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21649</v>
      </c>
      <c r="E31" s="191">
        <v>885.43573837128736</v>
      </c>
      <c r="F31" s="190">
        <v>92593</v>
      </c>
      <c r="G31" s="191">
        <v>1090.7652832287538</v>
      </c>
      <c r="H31" s="190">
        <v>39740</v>
      </c>
      <c r="I31" s="191">
        <v>695.11927025666841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13051</v>
      </c>
      <c r="E33" s="185">
        <v>1041.1094605777334</v>
      </c>
      <c r="F33" s="184">
        <v>88918</v>
      </c>
      <c r="G33" s="185">
        <v>1270.1474938707572</v>
      </c>
      <c r="H33" s="184">
        <v>35428</v>
      </c>
      <c r="I33" s="185">
        <v>777.21416309134008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46360</v>
      </c>
      <c r="E35" s="185">
        <v>992.89384512510742</v>
      </c>
      <c r="F35" s="184">
        <v>393272</v>
      </c>
      <c r="G35" s="185">
        <v>1183.1157940051658</v>
      </c>
      <c r="H35" s="184">
        <v>152234</v>
      </c>
      <c r="I35" s="185">
        <v>734.79764559822411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3002</v>
      </c>
      <c r="E36" s="191">
        <v>864.73099267155226</v>
      </c>
      <c r="F36" s="190">
        <v>24268</v>
      </c>
      <c r="G36" s="191">
        <v>1024.0547494643151</v>
      </c>
      <c r="H36" s="190">
        <v>9995</v>
      </c>
      <c r="I36" s="191">
        <v>684.45212706353198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4751</v>
      </c>
      <c r="E37" s="191">
        <v>1105.7689286466007</v>
      </c>
      <c r="F37" s="190">
        <v>62124</v>
      </c>
      <c r="G37" s="191">
        <v>1260.0357208164316</v>
      </c>
      <c r="H37" s="190">
        <v>20919</v>
      </c>
      <c r="I37" s="191">
        <v>754.53050815048516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13774</v>
      </c>
      <c r="E38" s="191">
        <v>1053.2885443589371</v>
      </c>
      <c r="F38" s="190">
        <v>86268</v>
      </c>
      <c r="G38" s="191">
        <v>1181.2431105392498</v>
      </c>
      <c r="H38" s="190">
        <v>35245</v>
      </c>
      <c r="I38" s="191">
        <v>717.89692069797138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3967</v>
      </c>
      <c r="E39" s="191">
        <v>965.27598689185777</v>
      </c>
      <c r="F39" s="190">
        <v>26409</v>
      </c>
      <c r="G39" s="191">
        <v>1222.4645071755838</v>
      </c>
      <c r="H39" s="190">
        <v>10506</v>
      </c>
      <c r="I39" s="191">
        <v>762.03339996192653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5338</v>
      </c>
      <c r="E40" s="191">
        <v>937.88083739228159</v>
      </c>
      <c r="F40" s="190">
        <v>51834</v>
      </c>
      <c r="G40" s="191">
        <v>1092.6289367982406</v>
      </c>
      <c r="H40" s="190">
        <v>20458</v>
      </c>
      <c r="I40" s="191">
        <v>702.73123374718932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2355</v>
      </c>
      <c r="E41" s="191">
        <v>914.79759235668791</v>
      </c>
      <c r="F41" s="190">
        <v>21615</v>
      </c>
      <c r="G41" s="191">
        <v>1125.2656072172099</v>
      </c>
      <c r="H41" s="190">
        <v>8662</v>
      </c>
      <c r="I41" s="191">
        <v>709.73657815746935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1200</v>
      </c>
      <c r="E42" s="191">
        <v>977.29955833333349</v>
      </c>
      <c r="F42" s="190">
        <v>15027</v>
      </c>
      <c r="G42" s="191">
        <v>1111.606507619618</v>
      </c>
      <c r="H42" s="190">
        <v>5307</v>
      </c>
      <c r="I42" s="191">
        <v>687.29078198605623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9632</v>
      </c>
      <c r="E43" s="191">
        <v>975.97752076411962</v>
      </c>
      <c r="F43" s="190">
        <v>75088</v>
      </c>
      <c r="G43" s="191">
        <v>1333.0663160558277</v>
      </c>
      <c r="H43" s="190">
        <v>28148</v>
      </c>
      <c r="I43" s="191">
        <v>821.72206160295582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2341</v>
      </c>
      <c r="E44" s="191">
        <v>901.21768475010686</v>
      </c>
      <c r="F44" s="190">
        <v>30639</v>
      </c>
      <c r="G44" s="191">
        <v>985.97245308267247</v>
      </c>
      <c r="H44" s="190">
        <v>12994</v>
      </c>
      <c r="I44" s="191">
        <v>663.87283438510087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44282</v>
      </c>
      <c r="E46" s="185">
        <v>914.77826588681683</v>
      </c>
      <c r="F46" s="184">
        <v>221016</v>
      </c>
      <c r="G46" s="185">
        <v>1108.0717658902522</v>
      </c>
      <c r="H46" s="184">
        <v>95950</v>
      </c>
      <c r="I46" s="185">
        <v>731.72033173527882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7054</v>
      </c>
      <c r="E47" s="191">
        <v>918.39597533314441</v>
      </c>
      <c r="F47" s="190">
        <v>43646</v>
      </c>
      <c r="G47" s="191">
        <v>1059.0937602529443</v>
      </c>
      <c r="H47" s="190">
        <v>18738</v>
      </c>
      <c r="I47" s="191">
        <v>707.16655939801478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14722</v>
      </c>
      <c r="E48" s="191">
        <v>902.66007539736449</v>
      </c>
      <c r="F48" s="190">
        <v>53314</v>
      </c>
      <c r="G48" s="191">
        <v>1134.1091675732453</v>
      </c>
      <c r="H48" s="190">
        <v>26940</v>
      </c>
      <c r="I48" s="191">
        <v>756.36126651818859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6223</v>
      </c>
      <c r="E49" s="191">
        <v>858.13444480154271</v>
      </c>
      <c r="F49" s="190">
        <v>25166</v>
      </c>
      <c r="G49" s="191">
        <v>1002.2172339664627</v>
      </c>
      <c r="H49" s="190">
        <v>11181</v>
      </c>
      <c r="I49" s="191">
        <v>695.69887040515175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5644</v>
      </c>
      <c r="E50" s="191">
        <v>1013.2940910701629</v>
      </c>
      <c r="F50" s="190">
        <v>25921</v>
      </c>
      <c r="G50" s="191">
        <v>1272.360999575634</v>
      </c>
      <c r="H50" s="190">
        <v>9411</v>
      </c>
      <c r="I50" s="191">
        <v>787.96751461056226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10639</v>
      </c>
      <c r="E51" s="191">
        <v>910.01803082996503</v>
      </c>
      <c r="F51" s="190">
        <v>72969</v>
      </c>
      <c r="G51" s="191">
        <v>1096.4905454371035</v>
      </c>
      <c r="H51" s="190">
        <v>29680</v>
      </c>
      <c r="I51" s="191">
        <v>720.59080087601092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159783</v>
      </c>
      <c r="E53" s="185">
        <v>1089.3448755499642</v>
      </c>
      <c r="F53" s="184">
        <v>1143399</v>
      </c>
      <c r="G53" s="185">
        <v>1216.3970036181599</v>
      </c>
      <c r="H53" s="184">
        <v>390939</v>
      </c>
      <c r="I53" s="185">
        <v>752.80932201699011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120218</v>
      </c>
      <c r="E54" s="191">
        <v>1123.9125445440782</v>
      </c>
      <c r="F54" s="190">
        <v>862132</v>
      </c>
      <c r="G54" s="191">
        <v>1253.2195681867743</v>
      </c>
      <c r="H54" s="190">
        <v>290613</v>
      </c>
      <c r="I54" s="191">
        <v>779.60607175177984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12588</v>
      </c>
      <c r="E55" s="191">
        <v>960.79194947569113</v>
      </c>
      <c r="F55" s="190">
        <v>107666</v>
      </c>
      <c r="G55" s="191">
        <v>1088.8009281481618</v>
      </c>
      <c r="H55" s="190">
        <v>36090</v>
      </c>
      <c r="I55" s="191">
        <v>660.39449265724579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10276</v>
      </c>
      <c r="E56" s="191">
        <v>967.91624854028817</v>
      </c>
      <c r="F56" s="190">
        <v>62236</v>
      </c>
      <c r="G56" s="191">
        <v>1050.6149728452986</v>
      </c>
      <c r="H56" s="190">
        <v>24346</v>
      </c>
      <c r="I56" s="191">
        <v>644.00716257290742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16701</v>
      </c>
      <c r="E57" s="191">
        <v>1012.1260726902582</v>
      </c>
      <c r="F57" s="190">
        <v>111365</v>
      </c>
      <c r="G57" s="191">
        <v>1147.339923674404</v>
      </c>
      <c r="H57" s="190">
        <v>39890</v>
      </c>
      <c r="I57" s="191">
        <v>707.60161920280768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95893</v>
      </c>
      <c r="E59" s="185">
        <v>944.59724442868605</v>
      </c>
      <c r="F59" s="184">
        <v>632357</v>
      </c>
      <c r="G59" s="185">
        <v>1092.4106286164304</v>
      </c>
      <c r="H59" s="184">
        <v>243309</v>
      </c>
      <c r="I59" s="185">
        <v>696.83468581104682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23152</v>
      </c>
      <c r="E60" s="191">
        <v>894.13165644436765</v>
      </c>
      <c r="F60" s="190">
        <v>209311</v>
      </c>
      <c r="G60" s="191">
        <v>1016.5864311001334</v>
      </c>
      <c r="H60" s="190">
        <v>80293</v>
      </c>
      <c r="I60" s="191">
        <v>674.21971180551225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13392</v>
      </c>
      <c r="E61" s="191">
        <v>958.7326157407407</v>
      </c>
      <c r="F61" s="190">
        <v>85852</v>
      </c>
      <c r="G61" s="191">
        <v>1040.6492833014956</v>
      </c>
      <c r="H61" s="190">
        <v>30229</v>
      </c>
      <c r="I61" s="191">
        <v>668.44297396539753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59349</v>
      </c>
      <c r="E62" s="191">
        <v>961.09420984346821</v>
      </c>
      <c r="F62" s="190">
        <v>337194</v>
      </c>
      <c r="G62" s="191">
        <v>1152.6568181225052</v>
      </c>
      <c r="H62" s="190">
        <v>132787</v>
      </c>
      <c r="I62" s="191">
        <v>716.97278039265882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27413</v>
      </c>
      <c r="E64" s="185">
        <v>842.20483894502593</v>
      </c>
      <c r="F64" s="184">
        <v>132110</v>
      </c>
      <c r="G64" s="185">
        <v>991.23281295889774</v>
      </c>
      <c r="H64" s="184">
        <v>60266</v>
      </c>
      <c r="I64" s="185">
        <v>678.70805578601505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17094</v>
      </c>
      <c r="E65" s="191">
        <v>835.84470340470341</v>
      </c>
      <c r="F65" s="190">
        <v>74891</v>
      </c>
      <c r="G65" s="191">
        <v>1005.8170714772135</v>
      </c>
      <c r="H65" s="190">
        <v>35960</v>
      </c>
      <c r="I65" s="191">
        <v>695.29526807563946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10319</v>
      </c>
      <c r="E66" s="191">
        <v>852.74075879445684</v>
      </c>
      <c r="F66" s="190">
        <v>57219</v>
      </c>
      <c r="G66" s="191">
        <v>972.14422866530333</v>
      </c>
      <c r="H66" s="190">
        <v>24306</v>
      </c>
      <c r="I66" s="191">
        <v>654.16777133218136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70482</v>
      </c>
      <c r="E68" s="185">
        <v>902.28032448000943</v>
      </c>
      <c r="F68" s="184">
        <v>481581</v>
      </c>
      <c r="G68" s="185">
        <v>1008.7874546753299</v>
      </c>
      <c r="H68" s="184">
        <v>185445</v>
      </c>
      <c r="I68" s="185">
        <v>625.95806999379886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25717</v>
      </c>
      <c r="E69" s="191">
        <v>905.34377998988998</v>
      </c>
      <c r="F69" s="190">
        <v>189113</v>
      </c>
      <c r="G69" s="191">
        <v>1065.9957884968246</v>
      </c>
      <c r="H69" s="190">
        <v>74314</v>
      </c>
      <c r="I69" s="191">
        <v>664.36421885512812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10808</v>
      </c>
      <c r="E70" s="191">
        <v>885.95013693560304</v>
      </c>
      <c r="F70" s="190">
        <v>72140</v>
      </c>
      <c r="G70" s="191">
        <v>895.39021666204587</v>
      </c>
      <c r="H70" s="190">
        <v>27890</v>
      </c>
      <c r="I70" s="191">
        <v>539.35522015059155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10981</v>
      </c>
      <c r="E71" s="191">
        <v>923.58647026682468</v>
      </c>
      <c r="F71" s="190">
        <v>66980</v>
      </c>
      <c r="G71" s="191">
        <v>842.5313856375036</v>
      </c>
      <c r="H71" s="190">
        <v>24920</v>
      </c>
      <c r="I71" s="191">
        <v>546.20600481540941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22976</v>
      </c>
      <c r="E72" s="191">
        <v>896.35026680013925</v>
      </c>
      <c r="F72" s="190">
        <v>153348</v>
      </c>
      <c r="G72" s="191">
        <v>1064.2004279155908</v>
      </c>
      <c r="H72" s="190">
        <v>58321</v>
      </c>
      <c r="I72" s="191">
        <v>652.51214828277978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82597</v>
      </c>
      <c r="E74" s="185">
        <v>1076.8516079276487</v>
      </c>
      <c r="F74" s="184">
        <v>798212</v>
      </c>
      <c r="G74" s="185">
        <v>1391.0079350849148</v>
      </c>
      <c r="H74" s="184">
        <v>271375</v>
      </c>
      <c r="I74" s="185">
        <v>850.37465245508986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30486</v>
      </c>
      <c r="E76" s="185">
        <v>899.74117660565503</v>
      </c>
      <c r="F76" s="184">
        <v>147167</v>
      </c>
      <c r="G76" s="185">
        <v>1064.6095549273955</v>
      </c>
      <c r="H76" s="184">
        <v>61843</v>
      </c>
      <c r="I76" s="185">
        <v>680.33901912908505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10567</v>
      </c>
      <c r="E78" s="185">
        <v>1169.9089117062551</v>
      </c>
      <c r="F78" s="184">
        <v>94951</v>
      </c>
      <c r="G78" s="185">
        <v>1347.5099813588063</v>
      </c>
      <c r="H78" s="184">
        <v>29764</v>
      </c>
      <c r="I78" s="185">
        <v>817.48741600591302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41364</v>
      </c>
      <c r="E80" s="185">
        <v>1275.6347094091477</v>
      </c>
      <c r="F80" s="184">
        <v>372070</v>
      </c>
      <c r="G80" s="185">
        <v>1464.4414107829173</v>
      </c>
      <c r="H80" s="184">
        <v>135009</v>
      </c>
      <c r="I80" s="185">
        <v>902.88095630661667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34" s="192" customFormat="1" ht="18" customHeight="1">
      <c r="A81" s="405"/>
      <c r="B81" s="170">
        <v>1</v>
      </c>
      <c r="C81" s="189" t="s">
        <v>188</v>
      </c>
      <c r="D81" s="190">
        <v>6420</v>
      </c>
      <c r="E81" s="191">
        <v>1265.8754828660437</v>
      </c>
      <c r="F81" s="190">
        <v>53837</v>
      </c>
      <c r="G81" s="191">
        <v>1478.6811555250108</v>
      </c>
      <c r="H81" s="190">
        <v>17026</v>
      </c>
      <c r="I81" s="191">
        <v>891.2543656760248</v>
      </c>
    </row>
    <row r="82" spans="1:234" s="192" customFormat="1" ht="18" customHeight="1">
      <c r="A82" s="405"/>
      <c r="B82" s="170">
        <v>20</v>
      </c>
      <c r="C82" s="189" t="s">
        <v>189</v>
      </c>
      <c r="D82" s="190">
        <v>12829</v>
      </c>
      <c r="E82" s="191">
        <v>1299.5200592407828</v>
      </c>
      <c r="F82" s="190">
        <v>130066</v>
      </c>
      <c r="G82" s="191">
        <v>1414.5467432688017</v>
      </c>
      <c r="H82" s="190">
        <v>43726</v>
      </c>
      <c r="I82" s="191">
        <v>880.69764076293279</v>
      </c>
    </row>
    <row r="83" spans="1:234" s="192" customFormat="1" ht="18" customHeight="1">
      <c r="A83" s="405"/>
      <c r="B83" s="170">
        <v>48</v>
      </c>
      <c r="C83" s="189" t="s">
        <v>190</v>
      </c>
      <c r="D83" s="190">
        <v>22115</v>
      </c>
      <c r="E83" s="191">
        <v>1264.6118326927424</v>
      </c>
      <c r="F83" s="190">
        <v>188167</v>
      </c>
      <c r="G83" s="191">
        <v>1494.8557485106314</v>
      </c>
      <c r="H83" s="190">
        <v>74257</v>
      </c>
      <c r="I83" s="191">
        <v>918.60933191483628</v>
      </c>
    </row>
    <row r="84" spans="1:234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34" s="188" customFormat="1" ht="18" customHeight="1">
      <c r="A85" s="187"/>
      <c r="B85" s="170">
        <v>26</v>
      </c>
      <c r="C85" s="183" t="s">
        <v>103</v>
      </c>
      <c r="D85" s="184">
        <v>4604</v>
      </c>
      <c r="E85" s="185">
        <v>1017.3721850564726</v>
      </c>
      <c r="F85" s="184">
        <v>48467</v>
      </c>
      <c r="G85" s="185">
        <v>1144.4242164771906</v>
      </c>
      <c r="H85" s="184">
        <v>16006</v>
      </c>
      <c r="I85" s="185">
        <v>731.15440334874415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34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34" s="188" customFormat="1" ht="18" customHeight="1">
      <c r="A87" s="187"/>
      <c r="B87" s="170">
        <v>51</v>
      </c>
      <c r="C87" s="189" t="s">
        <v>104</v>
      </c>
      <c r="D87" s="190">
        <v>975</v>
      </c>
      <c r="E87" s="191">
        <v>1139.8231692307691</v>
      </c>
      <c r="F87" s="190">
        <v>4384</v>
      </c>
      <c r="G87" s="191">
        <v>1302.7890556569344</v>
      </c>
      <c r="H87" s="190">
        <v>2683</v>
      </c>
      <c r="I87" s="191">
        <v>797.79610137905343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</row>
    <row r="88" spans="1:234" s="188" customFormat="1" ht="18" customHeight="1">
      <c r="A88" s="187"/>
      <c r="B88" s="170">
        <v>52</v>
      </c>
      <c r="C88" s="189" t="s">
        <v>105</v>
      </c>
      <c r="D88" s="193">
        <v>1256</v>
      </c>
      <c r="E88" s="194">
        <v>1093.4977149681529</v>
      </c>
      <c r="F88" s="193">
        <v>3878</v>
      </c>
      <c r="G88" s="194">
        <v>1258.709463641052</v>
      </c>
      <c r="H88" s="193">
        <v>2256</v>
      </c>
      <c r="I88" s="194">
        <v>750.66376773049649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</row>
    <row r="89" spans="1:234" s="188" customFormat="1" ht="18" hidden="1" customHeight="1">
      <c r="A89" s="187"/>
      <c r="B89" s="170"/>
      <c r="C89" s="189"/>
      <c r="D89" s="195"/>
      <c r="E89" s="196"/>
      <c r="F89" s="195"/>
      <c r="G89" s="196"/>
      <c r="H89" s="195"/>
      <c r="I89" s="196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</row>
    <row r="90" spans="1:234" s="188" customFormat="1" ht="18" customHeight="1">
      <c r="A90" s="187"/>
      <c r="B90" s="197"/>
      <c r="C90" s="197" t="s">
        <v>45</v>
      </c>
      <c r="D90" s="198">
        <v>950472</v>
      </c>
      <c r="E90" s="199">
        <v>994.16471877130903</v>
      </c>
      <c r="F90" s="198">
        <v>6190182</v>
      </c>
      <c r="G90" s="199">
        <v>1193.8148025324606</v>
      </c>
      <c r="H90" s="198">
        <v>2354994</v>
      </c>
      <c r="I90" s="199">
        <v>741.92899450699485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</row>
    <row r="91" spans="1:234" ht="18" customHeight="1">
      <c r="C91" s="200"/>
    </row>
    <row r="92" spans="1:234" ht="18" customHeight="1">
      <c r="B92" s="201"/>
      <c r="D92" s="202"/>
      <c r="E92" s="203"/>
      <c r="F92" s="202"/>
      <c r="G92" s="203"/>
      <c r="H92" s="202"/>
      <c r="I92" s="203"/>
    </row>
    <row r="93" spans="1:234" ht="18" customHeight="1">
      <c r="B93" s="201"/>
      <c r="D93" s="202"/>
      <c r="E93" s="203"/>
      <c r="F93" s="202"/>
      <c r="G93" s="203"/>
      <c r="H93" s="202"/>
      <c r="I93" s="203"/>
    </row>
    <row r="94" spans="1:234" ht="18" customHeight="1">
      <c r="B94" s="201"/>
      <c r="C94" s="204"/>
      <c r="D94" s="202"/>
      <c r="E94" s="203"/>
      <c r="F94" s="202"/>
      <c r="G94" s="203"/>
      <c r="H94" s="202"/>
      <c r="I94" s="203"/>
    </row>
    <row r="95" spans="1:234" ht="18" customHeight="1">
      <c r="B95" s="201"/>
      <c r="E95" s="203"/>
    </row>
    <row r="96" spans="1:234" ht="18" customHeight="1">
      <c r="B96" s="201"/>
      <c r="E96" s="203"/>
    </row>
    <row r="97" spans="2:5" ht="18" customHeight="1">
      <c r="B97" s="201"/>
      <c r="E97" s="203"/>
    </row>
    <row r="98" spans="2:5" ht="18" customHeight="1">
      <c r="B98" s="201"/>
      <c r="E98" s="203"/>
    </row>
    <row r="99" spans="2:5" ht="18" customHeight="1">
      <c r="B99" s="201"/>
      <c r="E99" s="203"/>
    </row>
    <row r="100" spans="2:5" ht="18" customHeight="1">
      <c r="B100" s="205"/>
      <c r="E100" s="203"/>
    </row>
    <row r="101" spans="2:5" ht="18" customHeight="1">
      <c r="B101" s="205"/>
    </row>
    <row r="102" spans="2:5" ht="18" customHeight="1">
      <c r="B102" s="205"/>
    </row>
    <row r="103" spans="2:5" ht="18" customHeight="1">
      <c r="B103" s="205"/>
    </row>
    <row r="104" spans="2:5" ht="18" customHeight="1">
      <c r="B104" s="205"/>
    </row>
    <row r="105" spans="2:5" ht="18" customHeight="1">
      <c r="B105" s="205"/>
    </row>
    <row r="106" spans="2:5" ht="18" customHeight="1">
      <c r="B106" s="205"/>
    </row>
    <row r="107" spans="2:5" ht="18" customHeight="1">
      <c r="B107" s="205"/>
    </row>
    <row r="108" spans="2:5" ht="18" customHeight="1">
      <c r="B108" s="206"/>
    </row>
    <row r="109" spans="2:5" ht="18" customHeight="1">
      <c r="B109" s="206"/>
    </row>
    <row r="110" spans="2:5" ht="18" customHeight="1">
      <c r="B110" s="206"/>
    </row>
    <row r="111" spans="2:5" ht="18" customHeight="1">
      <c r="B111" s="206"/>
    </row>
    <row r="112" spans="2:5" ht="18" customHeight="1">
      <c r="B112" s="206"/>
    </row>
    <row r="113" spans="2:2" ht="18" customHeight="1">
      <c r="B113" s="206"/>
    </row>
    <row r="114" spans="2:2" ht="18" customHeight="1">
      <c r="B114" s="206"/>
    </row>
    <row r="115" spans="2:2">
      <c r="B115" s="206"/>
    </row>
    <row r="116" spans="2:2" ht="12.95" customHeight="1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  <row r="127" spans="2:2">
      <c r="B127" s="206"/>
    </row>
    <row r="128" spans="2:2">
      <c r="B128" s="206"/>
    </row>
    <row r="129" spans="2:2" ht="15.75" customHeight="1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68" activePane="bottomLeft" state="frozen"/>
      <selection activeCell="K20" sqref="K20"/>
      <selection pane="bottomLeft" activeCell="K20" sqref="K20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 customWidth="1"/>
    <col min="12" max="12" width="14.42578125" style="174" customWidth="1"/>
    <col min="13" max="16384" width="11.42578125" style="174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06"/>
      <c r="B3" s="8"/>
      <c r="C3" s="165" t="s">
        <v>46</v>
      </c>
      <c r="D3" s="207"/>
      <c r="E3" s="208"/>
      <c r="F3" s="207"/>
      <c r="G3" s="207"/>
      <c r="H3" s="207"/>
      <c r="I3" s="207"/>
      <c r="J3" s="2" t="s">
        <v>106</v>
      </c>
    </row>
    <row r="4" spans="1:234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4" s="2" customFormat="1" ht="18.75" customHeight="1">
      <c r="A5" s="406"/>
      <c r="B5" s="8"/>
      <c r="C5" s="169" t="str">
        <f>'Número pensiones (IP-J-V)'!$C$5</f>
        <v>1 de  Octubre de 2021</v>
      </c>
      <c r="D5" s="207"/>
      <c r="E5" s="208"/>
      <c r="F5" s="207"/>
      <c r="G5" s="207"/>
      <c r="H5" s="207"/>
      <c r="I5" s="207"/>
      <c r="J5" s="2" t="s">
        <v>106</v>
      </c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107</v>
      </c>
      <c r="E7" s="176"/>
      <c r="F7" s="175" t="s">
        <v>108</v>
      </c>
      <c r="G7" s="175"/>
      <c r="H7" s="175" t="s">
        <v>45</v>
      </c>
      <c r="I7" s="175"/>
      <c r="J7" s="210"/>
      <c r="M7" s="211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  <c r="J8" s="210"/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  <c r="J9" s="210"/>
    </row>
    <row r="10" spans="1:234" s="188" customFormat="1" ht="18" customHeight="1">
      <c r="A10" s="187"/>
      <c r="B10" s="170"/>
      <c r="C10" s="183" t="s">
        <v>52</v>
      </c>
      <c r="D10" s="184">
        <v>69805</v>
      </c>
      <c r="E10" s="185">
        <v>395.21437003080018</v>
      </c>
      <c r="F10" s="184">
        <v>11452</v>
      </c>
      <c r="G10" s="185">
        <v>572.78705291652102</v>
      </c>
      <c r="H10" s="184">
        <v>1602563</v>
      </c>
      <c r="I10" s="185">
        <v>927.93768319248591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5386</v>
      </c>
      <c r="E11" s="191">
        <v>355.72826587448947</v>
      </c>
      <c r="F11" s="190">
        <v>486</v>
      </c>
      <c r="G11" s="191">
        <v>556.45615226337463</v>
      </c>
      <c r="H11" s="190">
        <v>109530</v>
      </c>
      <c r="I11" s="191">
        <v>841.08049109832916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10514</v>
      </c>
      <c r="E12" s="191">
        <v>424.36085980597301</v>
      </c>
      <c r="F12" s="190">
        <v>2591</v>
      </c>
      <c r="G12" s="191">
        <v>589.56699729834031</v>
      </c>
      <c r="H12" s="190">
        <v>224883</v>
      </c>
      <c r="I12" s="191">
        <v>1030.0638247444224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7071</v>
      </c>
      <c r="E13" s="191">
        <v>393.43749116108046</v>
      </c>
      <c r="F13" s="190">
        <v>1312</v>
      </c>
      <c r="G13" s="191">
        <v>553.08256859756091</v>
      </c>
      <c r="H13" s="190">
        <v>174164</v>
      </c>
      <c r="I13" s="191">
        <v>858.76300773983121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7872</v>
      </c>
      <c r="E14" s="191">
        <v>381.38345655487802</v>
      </c>
      <c r="F14" s="190">
        <v>1390</v>
      </c>
      <c r="G14" s="191">
        <v>556.48018705035963</v>
      </c>
      <c r="H14" s="190">
        <v>190388</v>
      </c>
      <c r="I14" s="191">
        <v>880.18063491396549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4358</v>
      </c>
      <c r="E15" s="191">
        <v>397.78988756310235</v>
      </c>
      <c r="F15" s="190">
        <v>707</v>
      </c>
      <c r="G15" s="191">
        <v>600.81120226308349</v>
      </c>
      <c r="H15" s="190">
        <v>99667</v>
      </c>
      <c r="I15" s="191">
        <v>943.46994411389915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5694</v>
      </c>
      <c r="E16" s="191">
        <v>381.79368809272921</v>
      </c>
      <c r="F16" s="190">
        <v>775</v>
      </c>
      <c r="G16" s="191">
        <v>526.70569032258072</v>
      </c>
      <c r="H16" s="190">
        <v>144183</v>
      </c>
      <c r="I16" s="191">
        <v>852.08161170179551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12862</v>
      </c>
      <c r="E17" s="191">
        <v>387.17823511118024</v>
      </c>
      <c r="F17" s="190">
        <v>1570</v>
      </c>
      <c r="G17" s="191">
        <v>571.6466815286625</v>
      </c>
      <c r="H17" s="190">
        <v>275007</v>
      </c>
      <c r="I17" s="191">
        <v>943.86413025850197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16048</v>
      </c>
      <c r="E18" s="191">
        <v>407.44151669990038</v>
      </c>
      <c r="F18" s="190">
        <v>2621</v>
      </c>
      <c r="G18" s="191">
        <v>584.4883784814956</v>
      </c>
      <c r="H18" s="190">
        <v>384741</v>
      </c>
      <c r="I18" s="191">
        <v>960.93744126568276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9437</v>
      </c>
      <c r="E20" s="185">
        <v>431.88419942778427</v>
      </c>
      <c r="F20" s="184">
        <v>866</v>
      </c>
      <c r="G20" s="185">
        <v>637.66270207852199</v>
      </c>
      <c r="H20" s="184">
        <v>305771</v>
      </c>
      <c r="I20" s="185">
        <v>1095.3158609547661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1667</v>
      </c>
      <c r="E21" s="191">
        <v>411.65614277144567</v>
      </c>
      <c r="F21" s="190">
        <v>98</v>
      </c>
      <c r="G21" s="191">
        <v>581.12306122448979</v>
      </c>
      <c r="H21" s="190">
        <v>53572</v>
      </c>
      <c r="I21" s="191">
        <v>993.53368718733623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1051</v>
      </c>
      <c r="E22" s="191">
        <v>416.87944814462423</v>
      </c>
      <c r="F22" s="190">
        <v>102</v>
      </c>
      <c r="G22" s="191">
        <v>608.51068627450979</v>
      </c>
      <c r="H22" s="190">
        <v>35966</v>
      </c>
      <c r="I22" s="191">
        <v>999.33133765222669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6719</v>
      </c>
      <c r="E23" s="191">
        <v>439.2499032594136</v>
      </c>
      <c r="F23" s="190">
        <v>666</v>
      </c>
      <c r="G23" s="191">
        <v>650.44707207207216</v>
      </c>
      <c r="H23" s="190">
        <v>216233</v>
      </c>
      <c r="I23" s="191">
        <v>1136.4976138702223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8762</v>
      </c>
      <c r="E25" s="185">
        <v>508.30733508331434</v>
      </c>
      <c r="F25" s="184">
        <v>1817</v>
      </c>
      <c r="G25" s="185">
        <v>820.84395707209671</v>
      </c>
      <c r="H25" s="184">
        <v>300357</v>
      </c>
      <c r="I25" s="185">
        <v>1219.5754098622645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6248</v>
      </c>
      <c r="E27" s="185">
        <v>362.97291293213823</v>
      </c>
      <c r="F27" s="184">
        <v>117</v>
      </c>
      <c r="G27" s="185">
        <v>616.11427350427346</v>
      </c>
      <c r="H27" s="184">
        <v>199370</v>
      </c>
      <c r="I27" s="185">
        <v>965.6615268596081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16777</v>
      </c>
      <c r="E29" s="185">
        <v>392.20339691243987</v>
      </c>
      <c r="F29" s="184">
        <v>2339</v>
      </c>
      <c r="G29" s="185">
        <v>588.26068832834551</v>
      </c>
      <c r="H29" s="184">
        <v>341805</v>
      </c>
      <c r="I29" s="185">
        <v>947.12232582905506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9361</v>
      </c>
      <c r="E30" s="191">
        <v>395.2211793611794</v>
      </c>
      <c r="F30" s="190">
        <v>1526</v>
      </c>
      <c r="G30" s="191">
        <v>575.37787024901695</v>
      </c>
      <c r="H30" s="190">
        <v>179594</v>
      </c>
      <c r="I30" s="191">
        <v>960.849652883727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7416</v>
      </c>
      <c r="E31" s="191">
        <v>388.39413834951455</v>
      </c>
      <c r="F31" s="190">
        <v>813</v>
      </c>
      <c r="G31" s="191">
        <v>612.44172201722029</v>
      </c>
      <c r="H31" s="190">
        <v>162211</v>
      </c>
      <c r="I31" s="191">
        <v>931.92393869712953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4555</v>
      </c>
      <c r="E33" s="185">
        <v>455.28754116355651</v>
      </c>
      <c r="F33" s="184">
        <v>1318</v>
      </c>
      <c r="G33" s="185">
        <v>660.48337632776941</v>
      </c>
      <c r="H33" s="184">
        <v>143270</v>
      </c>
      <c r="I33" s="185">
        <v>1095.8748491659105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19416</v>
      </c>
      <c r="E35" s="185">
        <v>451.40577822414519</v>
      </c>
      <c r="F35" s="184">
        <v>3856</v>
      </c>
      <c r="G35" s="185">
        <v>617.81896006224099</v>
      </c>
      <c r="H35" s="184">
        <v>615138</v>
      </c>
      <c r="I35" s="185">
        <v>1031.191151383917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1334</v>
      </c>
      <c r="E36" s="191">
        <v>442.86122188905546</v>
      </c>
      <c r="F36" s="190">
        <v>234</v>
      </c>
      <c r="G36" s="191">
        <v>551.00047008547006</v>
      </c>
      <c r="H36" s="190">
        <v>38833</v>
      </c>
      <c r="I36" s="191">
        <v>901.51399814590673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2931</v>
      </c>
      <c r="E37" s="191">
        <v>447.19843056977146</v>
      </c>
      <c r="F37" s="190">
        <v>328</v>
      </c>
      <c r="G37" s="191">
        <v>663.73533536585364</v>
      </c>
      <c r="H37" s="190">
        <v>91053</v>
      </c>
      <c r="I37" s="191">
        <v>1107.5355539081634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4174</v>
      </c>
      <c r="E38" s="191">
        <v>460.08052946813615</v>
      </c>
      <c r="F38" s="190">
        <v>1058</v>
      </c>
      <c r="G38" s="191">
        <v>678.93174858223063</v>
      </c>
      <c r="H38" s="190">
        <v>140519</v>
      </c>
      <c r="I38" s="191">
        <v>1027.2805809890474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1368</v>
      </c>
      <c r="E39" s="191">
        <v>468.85312134502931</v>
      </c>
      <c r="F39" s="190">
        <v>307</v>
      </c>
      <c r="G39" s="191">
        <v>642.82954397394133</v>
      </c>
      <c r="H39" s="190">
        <v>42557</v>
      </c>
      <c r="I39" s="191">
        <v>1056.4179253706791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2617</v>
      </c>
      <c r="E40" s="191">
        <v>456.35668704623623</v>
      </c>
      <c r="F40" s="190">
        <v>650</v>
      </c>
      <c r="G40" s="191">
        <v>563.52218461538462</v>
      </c>
      <c r="H40" s="190">
        <v>80897</v>
      </c>
      <c r="I40" s="191">
        <v>958.9822449534596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1161</v>
      </c>
      <c r="E41" s="191">
        <v>423.75063738156763</v>
      </c>
      <c r="F41" s="190">
        <v>132</v>
      </c>
      <c r="G41" s="191">
        <v>569.85598484848492</v>
      </c>
      <c r="H41" s="190">
        <v>33925</v>
      </c>
      <c r="I41" s="191">
        <v>978.39051289609449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694</v>
      </c>
      <c r="E42" s="191">
        <v>454.63719020172914</v>
      </c>
      <c r="F42" s="190">
        <v>88</v>
      </c>
      <c r="G42" s="191">
        <v>594.30409090909086</v>
      </c>
      <c r="H42" s="190">
        <v>22316</v>
      </c>
      <c r="I42" s="191">
        <v>981.00643529306308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3510</v>
      </c>
      <c r="E43" s="191">
        <v>454.96962678062681</v>
      </c>
      <c r="F43" s="190">
        <v>651</v>
      </c>
      <c r="G43" s="191">
        <v>634.95766513056833</v>
      </c>
      <c r="H43" s="190">
        <v>117029</v>
      </c>
      <c r="I43" s="191">
        <v>1150.4672554665938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1627</v>
      </c>
      <c r="E44" s="191">
        <v>431.77036263060847</v>
      </c>
      <c r="F44" s="190">
        <v>408</v>
      </c>
      <c r="G44" s="191">
        <v>521.68024509803911</v>
      </c>
      <c r="H44" s="190">
        <v>48009</v>
      </c>
      <c r="I44" s="191">
        <v>871.9335982836551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14960</v>
      </c>
      <c r="E46" s="185">
        <v>412.80595521390359</v>
      </c>
      <c r="F46" s="184">
        <v>2567</v>
      </c>
      <c r="G46" s="185">
        <v>545.30592520451899</v>
      </c>
      <c r="H46" s="184">
        <v>378775</v>
      </c>
      <c r="I46" s="185">
        <v>958.86408503729115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2962</v>
      </c>
      <c r="E47" s="191">
        <v>411.65981769074955</v>
      </c>
      <c r="F47" s="190">
        <v>717</v>
      </c>
      <c r="G47" s="191">
        <v>510.16617852161778</v>
      </c>
      <c r="H47" s="190">
        <v>73117</v>
      </c>
      <c r="I47" s="191">
        <v>923.71929906861556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4234</v>
      </c>
      <c r="E48" s="191">
        <v>431.39212328767115</v>
      </c>
      <c r="F48" s="190">
        <v>853</v>
      </c>
      <c r="G48" s="191">
        <v>571.62429073856981</v>
      </c>
      <c r="H48" s="190">
        <v>100063</v>
      </c>
      <c r="I48" s="191">
        <v>963.82619030011119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1662</v>
      </c>
      <c r="E49" s="191">
        <v>419.16010228640198</v>
      </c>
      <c r="F49" s="190">
        <v>313</v>
      </c>
      <c r="G49" s="191">
        <v>539.34166134185318</v>
      </c>
      <c r="H49" s="190">
        <v>44545</v>
      </c>
      <c r="I49" s="191">
        <v>880.14449792344817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1620</v>
      </c>
      <c r="E50" s="191">
        <v>424.2770617283951</v>
      </c>
      <c r="F50" s="190">
        <v>115</v>
      </c>
      <c r="G50" s="191">
        <v>624.02886956521729</v>
      </c>
      <c r="H50" s="190">
        <v>42711</v>
      </c>
      <c r="I50" s="191">
        <v>1097.4820481843083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4482</v>
      </c>
      <c r="E51" s="191">
        <v>389.50324185631411</v>
      </c>
      <c r="F51" s="190">
        <v>569</v>
      </c>
      <c r="G51" s="191">
        <v>537.50154657293501</v>
      </c>
      <c r="H51" s="190">
        <v>118339</v>
      </c>
      <c r="I51" s="191">
        <v>955.98431049780709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50467</v>
      </c>
      <c r="E53" s="185">
        <v>414.3837547308143</v>
      </c>
      <c r="F53" s="184">
        <v>1352</v>
      </c>
      <c r="G53" s="185">
        <v>662.9432396449705</v>
      </c>
      <c r="H53" s="184">
        <v>1745940</v>
      </c>
      <c r="I53" s="185">
        <v>1077.3551425249434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37181</v>
      </c>
      <c r="E54" s="191">
        <v>428.67842069874399</v>
      </c>
      <c r="F54" s="190">
        <v>1055</v>
      </c>
      <c r="G54" s="191">
        <v>675.35607582938394</v>
      </c>
      <c r="H54" s="190">
        <v>1311199</v>
      </c>
      <c r="I54" s="191">
        <v>1112.5466564495546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4516</v>
      </c>
      <c r="E55" s="191">
        <v>361.08492028343665</v>
      </c>
      <c r="F55" s="190">
        <v>57</v>
      </c>
      <c r="G55" s="191">
        <v>638.43140350877184</v>
      </c>
      <c r="H55" s="190">
        <v>160917</v>
      </c>
      <c r="I55" s="191">
        <v>962.12318847604706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3264</v>
      </c>
      <c r="E56" s="191">
        <v>377.26802389705887</v>
      </c>
      <c r="F56" s="190">
        <v>61</v>
      </c>
      <c r="G56" s="191">
        <v>597.02704918032794</v>
      </c>
      <c r="H56" s="190">
        <v>100183</v>
      </c>
      <c r="I56" s="191">
        <v>921.10638212071945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5506</v>
      </c>
      <c r="E57" s="191">
        <v>383.57251362150384</v>
      </c>
      <c r="F57" s="190">
        <v>179</v>
      </c>
      <c r="G57" s="191">
        <v>620.05229050279331</v>
      </c>
      <c r="H57" s="190">
        <v>173641</v>
      </c>
      <c r="I57" s="191">
        <v>1008.5532584470249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37340</v>
      </c>
      <c r="E59" s="185">
        <v>394.49023165506162</v>
      </c>
      <c r="F59" s="184">
        <v>2616</v>
      </c>
      <c r="G59" s="185">
        <v>597.24143348623852</v>
      </c>
      <c r="H59" s="184">
        <v>1011515</v>
      </c>
      <c r="I59" s="185">
        <v>956.20190590352092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12352</v>
      </c>
      <c r="E60" s="191">
        <v>370.15931185233165</v>
      </c>
      <c r="F60" s="190">
        <v>1197</v>
      </c>
      <c r="G60" s="191">
        <v>587.14837928153713</v>
      </c>
      <c r="H60" s="190">
        <v>326305</v>
      </c>
      <c r="I60" s="191">
        <v>897.60747257933542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4478</v>
      </c>
      <c r="E61" s="191">
        <v>392.13027244305493</v>
      </c>
      <c r="F61" s="190">
        <v>240</v>
      </c>
      <c r="G61" s="191">
        <v>566.26245833333337</v>
      </c>
      <c r="H61" s="190">
        <v>134191</v>
      </c>
      <c r="I61" s="191">
        <v>926.13807535527746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20510</v>
      </c>
      <c r="E62" s="191">
        <v>409.65860897123355</v>
      </c>
      <c r="F62" s="190">
        <v>1179</v>
      </c>
      <c r="G62" s="191">
        <v>613.79473282442746</v>
      </c>
      <c r="H62" s="190">
        <v>551019</v>
      </c>
      <c r="I62" s="191">
        <v>998.2221484921572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9631</v>
      </c>
      <c r="E64" s="185">
        <v>410.07402865746025</v>
      </c>
      <c r="F64" s="184">
        <v>2046</v>
      </c>
      <c r="G64" s="185">
        <v>535.80138318670583</v>
      </c>
      <c r="H64" s="184">
        <v>231466</v>
      </c>
      <c r="I64" s="185">
        <v>864.00516905290613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6152</v>
      </c>
      <c r="E65" s="191">
        <v>408.11541124837447</v>
      </c>
      <c r="F65" s="190">
        <v>1424</v>
      </c>
      <c r="G65" s="191">
        <v>532.03260533707873</v>
      </c>
      <c r="H65" s="190">
        <v>135521</v>
      </c>
      <c r="I65" s="191">
        <v>869.87060263722958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3479</v>
      </c>
      <c r="E66" s="191">
        <v>413.53749928140269</v>
      </c>
      <c r="F66" s="190">
        <v>622</v>
      </c>
      <c r="G66" s="191">
        <v>544.42958199356917</v>
      </c>
      <c r="H66" s="190">
        <v>95945</v>
      </c>
      <c r="I66" s="191">
        <v>855.72032435249378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23343</v>
      </c>
      <c r="E68" s="185">
        <v>412.26151565779878</v>
      </c>
      <c r="F68" s="184">
        <v>6744</v>
      </c>
      <c r="G68" s="185">
        <v>537.25873517200478</v>
      </c>
      <c r="H68" s="184">
        <v>767595</v>
      </c>
      <c r="I68" s="185">
        <v>884.235672196927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9288</v>
      </c>
      <c r="E69" s="191">
        <v>424.12092161929371</v>
      </c>
      <c r="F69" s="190">
        <v>2438</v>
      </c>
      <c r="G69" s="191">
        <v>554.54703855619357</v>
      </c>
      <c r="H69" s="190">
        <v>300870</v>
      </c>
      <c r="I69" s="191">
        <v>929.10283810283568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3081</v>
      </c>
      <c r="E70" s="191">
        <v>407.30561830574487</v>
      </c>
      <c r="F70" s="190">
        <v>984</v>
      </c>
      <c r="G70" s="191">
        <v>498.47689024390235</v>
      </c>
      <c r="H70" s="190">
        <v>114903</v>
      </c>
      <c r="I70" s="191">
        <v>791.59661862614576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2782</v>
      </c>
      <c r="E71" s="191">
        <v>404.9876276060387</v>
      </c>
      <c r="F71" s="190">
        <v>1217</v>
      </c>
      <c r="G71" s="191">
        <v>507.48433853738709</v>
      </c>
      <c r="H71" s="190">
        <v>106880</v>
      </c>
      <c r="I71" s="191">
        <v>766.56430482784378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8192</v>
      </c>
      <c r="E72" s="191">
        <v>403.14956665039063</v>
      </c>
      <c r="F72" s="190">
        <v>2105</v>
      </c>
      <c r="G72" s="191">
        <v>552.57839904988134</v>
      </c>
      <c r="H72" s="190">
        <v>244942</v>
      </c>
      <c r="I72" s="191">
        <v>923.92685096880098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35604</v>
      </c>
      <c r="E74" s="185">
        <v>450.42094511852605</v>
      </c>
      <c r="F74" s="184">
        <v>2747</v>
      </c>
      <c r="G74" s="185">
        <v>688.76271204950854</v>
      </c>
      <c r="H74" s="184">
        <v>1190535</v>
      </c>
      <c r="I74" s="185">
        <v>1216.2289877660044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11534</v>
      </c>
      <c r="E76" s="185">
        <v>383.72178602392927</v>
      </c>
      <c r="F76" s="184">
        <v>1380</v>
      </c>
      <c r="G76" s="185">
        <v>567.69464492753627</v>
      </c>
      <c r="H76" s="184">
        <v>252410</v>
      </c>
      <c r="I76" s="185">
        <v>916.71635644388107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4252</v>
      </c>
      <c r="E78" s="185">
        <v>439.52727422389461</v>
      </c>
      <c r="F78" s="184">
        <v>399</v>
      </c>
      <c r="G78" s="185">
        <v>652.88295739348371</v>
      </c>
      <c r="H78" s="184">
        <v>139933</v>
      </c>
      <c r="I78" s="185">
        <v>1191.7911674158347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15657</v>
      </c>
      <c r="E80" s="185">
        <v>501.7729731110685</v>
      </c>
      <c r="F80" s="184">
        <v>2259</v>
      </c>
      <c r="G80" s="185">
        <v>754.9598583444</v>
      </c>
      <c r="H80" s="184">
        <v>566359</v>
      </c>
      <c r="I80" s="185">
        <v>1287.3439613743224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58" s="192" customFormat="1" ht="18" customHeight="1">
      <c r="A81" s="405"/>
      <c r="B81" s="170">
        <v>1</v>
      </c>
      <c r="C81" s="189" t="s">
        <v>188</v>
      </c>
      <c r="D81" s="190">
        <v>1978</v>
      </c>
      <c r="E81" s="191">
        <v>468.80392821031353</v>
      </c>
      <c r="F81" s="190">
        <v>163</v>
      </c>
      <c r="G81" s="191">
        <v>726.89441717791419</v>
      </c>
      <c r="H81" s="190">
        <v>79424</v>
      </c>
      <c r="I81" s="191">
        <v>1308.8607065874298</v>
      </c>
    </row>
    <row r="82" spans="1:258" s="192" customFormat="1" ht="18" customHeight="1">
      <c r="A82" s="405"/>
      <c r="B82" s="170">
        <v>20</v>
      </c>
      <c r="C82" s="189" t="s">
        <v>189</v>
      </c>
      <c r="D82" s="190">
        <v>4857</v>
      </c>
      <c r="E82" s="191">
        <v>491.89825406629615</v>
      </c>
      <c r="F82" s="190">
        <v>551</v>
      </c>
      <c r="G82" s="191">
        <v>740.01941923774962</v>
      </c>
      <c r="H82" s="190">
        <v>192029</v>
      </c>
      <c r="I82" s="191">
        <v>1260.0298137781269</v>
      </c>
    </row>
    <row r="83" spans="1:258" s="192" customFormat="1" ht="18" customHeight="1">
      <c r="A83" s="405"/>
      <c r="B83" s="170">
        <v>48</v>
      </c>
      <c r="C83" s="189" t="s">
        <v>190</v>
      </c>
      <c r="D83" s="190">
        <v>8822</v>
      </c>
      <c r="E83" s="191">
        <v>514.60161527998184</v>
      </c>
      <c r="F83" s="190">
        <v>1545</v>
      </c>
      <c r="G83" s="191">
        <v>763.24908090614895</v>
      </c>
      <c r="H83" s="190">
        <v>294906</v>
      </c>
      <c r="I83" s="191">
        <v>1299.3347736227811</v>
      </c>
    </row>
    <row r="84" spans="1:258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58" s="188" customFormat="1" ht="18" customHeight="1">
      <c r="A85" s="187"/>
      <c r="B85" s="170">
        <v>26</v>
      </c>
      <c r="C85" s="183" t="s">
        <v>103</v>
      </c>
      <c r="D85" s="184">
        <v>2069</v>
      </c>
      <c r="E85" s="185">
        <v>405.36621072982115</v>
      </c>
      <c r="F85" s="184">
        <v>172</v>
      </c>
      <c r="G85" s="185">
        <v>581.0718023255813</v>
      </c>
      <c r="H85" s="184">
        <v>71318</v>
      </c>
      <c r="I85" s="185">
        <v>1020.6721228862272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58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58" s="188" customFormat="1" ht="18" customHeight="1">
      <c r="A87" s="187"/>
      <c r="B87" s="170">
        <v>51</v>
      </c>
      <c r="C87" s="189" t="s">
        <v>104</v>
      </c>
      <c r="D87" s="190">
        <v>798</v>
      </c>
      <c r="E87" s="191">
        <v>350.58211779448618</v>
      </c>
      <c r="F87" s="190">
        <v>47</v>
      </c>
      <c r="G87" s="191">
        <v>661.30340425531915</v>
      </c>
      <c r="H87" s="190">
        <v>8887</v>
      </c>
      <c r="I87" s="191">
        <v>1043.5566040283566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s="188" customFormat="1" ht="18" customHeight="1">
      <c r="A88" s="187"/>
      <c r="B88" s="170">
        <v>52</v>
      </c>
      <c r="C88" s="189" t="s">
        <v>105</v>
      </c>
      <c r="D88" s="190">
        <v>781</v>
      </c>
      <c r="E88" s="191">
        <v>326.75590268886043</v>
      </c>
      <c r="F88" s="190">
        <v>28</v>
      </c>
      <c r="G88" s="191">
        <v>618.73607142857145</v>
      </c>
      <c r="H88" s="190">
        <v>8199</v>
      </c>
      <c r="I88" s="191">
        <v>1002.6499402366143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s="188" customFormat="1" ht="18" hidden="1" customHeight="1">
      <c r="A89" s="187"/>
      <c r="B89" s="170"/>
      <c r="C89" s="189"/>
      <c r="D89" s="190"/>
      <c r="E89" s="191"/>
      <c r="F89" s="190"/>
      <c r="G89" s="191"/>
      <c r="H89" s="190"/>
      <c r="I89" s="191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s="188" customFormat="1" ht="18" customHeight="1">
      <c r="A90" s="187"/>
      <c r="B90" s="197"/>
      <c r="C90" s="197" t="s">
        <v>45</v>
      </c>
      <c r="D90" s="212">
        <v>341436</v>
      </c>
      <c r="E90" s="213">
        <v>418.10593455288921</v>
      </c>
      <c r="F90" s="212">
        <v>44122</v>
      </c>
      <c r="G90" s="213">
        <v>604.50254158922974</v>
      </c>
      <c r="H90" s="212">
        <v>9881206</v>
      </c>
      <c r="I90" s="213">
        <v>1037.4769274165526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8" customHeight="1">
      <c r="C91" s="200"/>
      <c r="D91" s="200"/>
      <c r="E91" s="200"/>
      <c r="F91" s="200"/>
      <c r="G91" s="200"/>
      <c r="H91" s="200"/>
      <c r="I91" s="200"/>
    </row>
    <row r="92" spans="1:258" ht="18" customHeight="1">
      <c r="B92" s="201"/>
    </row>
    <row r="93" spans="1:258" ht="18" customHeight="1">
      <c r="B93" s="201"/>
    </row>
    <row r="94" spans="1:258" ht="18" customHeight="1">
      <c r="B94" s="201"/>
    </row>
    <row r="95" spans="1:258" ht="18" customHeight="1">
      <c r="B95" s="201"/>
    </row>
    <row r="96" spans="1:258" ht="18" customHeight="1">
      <c r="B96" s="201"/>
    </row>
    <row r="97" spans="2:4" ht="18" customHeight="1">
      <c r="B97" s="201"/>
    </row>
    <row r="98" spans="2:4" ht="28.5">
      <c r="B98" s="201"/>
    </row>
    <row r="99" spans="2:4" ht="28.5">
      <c r="B99" s="201"/>
    </row>
    <row r="100" spans="2:4" ht="28.5">
      <c r="B100" s="205"/>
    </row>
    <row r="101" spans="2:4" ht="28.5">
      <c r="B101" s="205"/>
    </row>
    <row r="102" spans="2:4" ht="28.5">
      <c r="B102" s="205"/>
      <c r="D102" s="203"/>
    </row>
    <row r="103" spans="2:4" ht="28.5">
      <c r="B103" s="205"/>
      <c r="D103" s="203"/>
    </row>
    <row r="104" spans="2:4" ht="28.5">
      <c r="B104" s="205"/>
      <c r="D104" s="203"/>
    </row>
    <row r="105" spans="2:4" ht="28.5">
      <c r="B105" s="205"/>
      <c r="D105" s="203"/>
    </row>
    <row r="106" spans="2:4" ht="28.5">
      <c r="B106" s="205"/>
      <c r="D106" s="203"/>
    </row>
    <row r="107" spans="2:4" ht="28.5">
      <c r="B107" s="205"/>
      <c r="D107" s="203"/>
    </row>
    <row r="108" spans="2:4">
      <c r="B108" s="206"/>
      <c r="D108" s="203"/>
    </row>
    <row r="109" spans="2:4">
      <c r="B109" s="206"/>
      <c r="D109" s="203"/>
    </row>
    <row r="110" spans="2:4">
      <c r="B110" s="206"/>
      <c r="D110" s="203"/>
    </row>
    <row r="111" spans="2:4">
      <c r="B111" s="206"/>
      <c r="D111" s="203"/>
    </row>
    <row r="112" spans="2:4">
      <c r="B112" s="206"/>
      <c r="D112" s="203"/>
    </row>
    <row r="113" spans="2:4">
      <c r="B113" s="206"/>
      <c r="D113" s="203"/>
    </row>
    <row r="114" spans="2:4">
      <c r="B114" s="206"/>
      <c r="D114" s="203"/>
    </row>
    <row r="115" spans="2:4">
      <c r="B115" s="206"/>
      <c r="D115" s="203"/>
    </row>
    <row r="116" spans="2:4">
      <c r="B116" s="206"/>
      <c r="D116" s="203"/>
    </row>
    <row r="117" spans="2:4">
      <c r="B117" s="206"/>
      <c r="D117" s="203"/>
    </row>
    <row r="118" spans="2:4">
      <c r="B118" s="206"/>
      <c r="D118" s="203"/>
    </row>
    <row r="119" spans="2:4">
      <c r="B119" s="206"/>
      <c r="D119" s="203"/>
    </row>
    <row r="120" spans="2:4">
      <c r="B120" s="206"/>
      <c r="D120" s="203"/>
    </row>
    <row r="121" spans="2:4">
      <c r="B121" s="206"/>
    </row>
    <row r="122" spans="2:4">
      <c r="B122" s="206"/>
    </row>
    <row r="123" spans="2:4">
      <c r="B123" s="206"/>
    </row>
    <row r="124" spans="2:4">
      <c r="B124" s="206"/>
    </row>
    <row r="125" spans="2:4">
      <c r="B125" s="206"/>
    </row>
    <row r="126" spans="2:4">
      <c r="B126" s="206"/>
    </row>
    <row r="127" spans="2:4" ht="15.2" customHeight="1">
      <c r="B127" s="206"/>
    </row>
    <row r="128" spans="2:4">
      <c r="B128" s="206"/>
    </row>
    <row r="129" spans="2:2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K20" sqref="K20"/>
      <selection pane="bottomLeft" activeCell="K20" sqref="K20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6384" width="11.42578125" style="215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14" customFormat="1" ht="18.75">
      <c r="A3" s="407"/>
      <c r="B3" s="8"/>
      <c r="C3" s="165" t="s">
        <v>109</v>
      </c>
      <c r="D3" s="207"/>
      <c r="E3" s="208"/>
      <c r="F3" s="207"/>
      <c r="G3" s="207"/>
      <c r="H3" s="207"/>
      <c r="I3" s="207"/>
    </row>
    <row r="4" spans="1:25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55" s="214" customFormat="1" ht="18.75">
      <c r="A5" s="407"/>
      <c r="B5" s="8"/>
      <c r="C5" s="169" t="str">
        <f>'Número pensiones (IP-J-V)'!$C$5</f>
        <v>1 de  Octubre de 2021</v>
      </c>
      <c r="D5" s="207"/>
      <c r="E5" s="208"/>
      <c r="F5" s="207"/>
      <c r="G5" s="207"/>
      <c r="H5" s="207"/>
      <c r="I5" s="207"/>
      <c r="K5" s="9" t="s">
        <v>178</v>
      </c>
    </row>
    <row r="6" spans="1:255" ht="2.4500000000000002" customHeight="1">
      <c r="C6" s="171"/>
      <c r="D6" s="172"/>
      <c r="E6" s="173"/>
      <c r="F6" s="172"/>
      <c r="G6" s="172"/>
      <c r="H6" s="172"/>
      <c r="I6" s="172"/>
    </row>
    <row r="7" spans="1:255" ht="69" customHeight="1">
      <c r="B7" s="216" t="s">
        <v>167</v>
      </c>
      <c r="C7" s="217" t="s">
        <v>47</v>
      </c>
      <c r="D7" s="216" t="s">
        <v>110</v>
      </c>
      <c r="E7" s="218" t="s">
        <v>111</v>
      </c>
      <c r="F7" s="216" t="s">
        <v>112</v>
      </c>
      <c r="G7" s="216" t="s">
        <v>113</v>
      </c>
      <c r="H7" s="216" t="s">
        <v>114</v>
      </c>
      <c r="I7" s="216" t="s">
        <v>112</v>
      </c>
    </row>
    <row r="8" spans="1:25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55" s="223" customFormat="1" ht="18" customHeight="1">
      <c r="A9" s="12"/>
      <c r="B9" s="220"/>
      <c r="C9" s="221" t="s">
        <v>52</v>
      </c>
      <c r="D9" s="222">
        <v>1602563</v>
      </c>
      <c r="E9" s="370">
        <v>0.16218293596955674</v>
      </c>
      <c r="F9" s="370">
        <v>1.3129387815741023E-2</v>
      </c>
      <c r="G9" s="277">
        <v>927.93768319248591</v>
      </c>
      <c r="H9" s="370">
        <v>0.89441765756002578</v>
      </c>
      <c r="I9" s="370">
        <v>2.061556901681616E-2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26" customFormat="1" ht="18" customHeight="1">
      <c r="B10" s="220">
        <v>4</v>
      </c>
      <c r="C10" s="224" t="s">
        <v>53</v>
      </c>
      <c r="D10" s="225">
        <v>109530</v>
      </c>
      <c r="E10" s="371">
        <v>1.108467933974861E-2</v>
      </c>
      <c r="F10" s="371">
        <v>1.7520716435658334E-2</v>
      </c>
      <c r="G10" s="278">
        <v>841.08049109832916</v>
      </c>
      <c r="H10" s="371">
        <v>0.81069802023715831</v>
      </c>
      <c r="I10" s="371">
        <v>2.0280625559436771E-2</v>
      </c>
    </row>
    <row r="11" spans="1:255" s="227" customFormat="1" ht="18" customHeight="1">
      <c r="B11" s="220">
        <v>11</v>
      </c>
      <c r="C11" s="224" t="s">
        <v>54</v>
      </c>
      <c r="D11" s="225">
        <v>224883</v>
      </c>
      <c r="E11" s="371">
        <v>2.2758659216294042E-2</v>
      </c>
      <c r="F11" s="371">
        <v>1.0864581554035135E-2</v>
      </c>
      <c r="G11" s="278">
        <v>1030.0638247444224</v>
      </c>
      <c r="H11" s="371">
        <v>0.99285468189582804</v>
      </c>
      <c r="I11" s="371">
        <v>1.8865472848466958E-2</v>
      </c>
    </row>
    <row r="12" spans="1:255" s="227" customFormat="1" ht="18" customHeight="1">
      <c r="B12" s="220">
        <v>14</v>
      </c>
      <c r="C12" s="224" t="s">
        <v>55</v>
      </c>
      <c r="D12" s="225">
        <v>174164</v>
      </c>
      <c r="E12" s="371">
        <v>1.7625783735305184E-2</v>
      </c>
      <c r="F12" s="371">
        <v>9.3479608927216074E-3</v>
      </c>
      <c r="G12" s="278">
        <v>858.76300773983121</v>
      </c>
      <c r="H12" s="371">
        <v>0.82774178880127824</v>
      </c>
      <c r="I12" s="371">
        <v>2.1553599078622643E-2</v>
      </c>
    </row>
    <row r="13" spans="1:255" s="227" customFormat="1" ht="18" customHeight="1">
      <c r="B13" s="220">
        <v>18</v>
      </c>
      <c r="C13" s="224" t="s">
        <v>56</v>
      </c>
      <c r="D13" s="225">
        <v>190388</v>
      </c>
      <c r="E13" s="371">
        <v>1.9267688579713851E-2</v>
      </c>
      <c r="F13" s="371">
        <v>7.4505238649591465E-3</v>
      </c>
      <c r="G13" s="278">
        <v>880.18063491396549</v>
      </c>
      <c r="H13" s="371">
        <v>0.84838574396610966</v>
      </c>
      <c r="I13" s="371">
        <v>2.3147035038261876E-2</v>
      </c>
    </row>
    <row r="14" spans="1:255" s="227" customFormat="1" ht="18" customHeight="1">
      <c r="B14" s="220">
        <v>21</v>
      </c>
      <c r="C14" s="224" t="s">
        <v>57</v>
      </c>
      <c r="D14" s="225">
        <v>99667</v>
      </c>
      <c r="E14" s="371">
        <v>1.0086521827396373E-2</v>
      </c>
      <c r="F14" s="371">
        <v>1.6678227517545219E-2</v>
      </c>
      <c r="G14" s="278">
        <v>943.46994411389915</v>
      </c>
      <c r="H14" s="371">
        <v>0.90938884439893752</v>
      </c>
      <c r="I14" s="371">
        <v>1.7425678128805355E-2</v>
      </c>
    </row>
    <row r="15" spans="1:255" s="227" customFormat="1" ht="18" customHeight="1">
      <c r="B15" s="220">
        <v>23</v>
      </c>
      <c r="C15" s="224" t="s">
        <v>58</v>
      </c>
      <c r="D15" s="225">
        <v>144183</v>
      </c>
      <c r="E15" s="371">
        <v>1.4591639927352996E-2</v>
      </c>
      <c r="F15" s="371">
        <v>1.0222527395532532E-2</v>
      </c>
      <c r="G15" s="278">
        <v>852.08161170179551</v>
      </c>
      <c r="H15" s="371">
        <v>0.82130174578781756</v>
      </c>
      <c r="I15" s="371">
        <v>2.1870955653529922E-2</v>
      </c>
    </row>
    <row r="16" spans="1:255" s="227" customFormat="1" ht="18" customHeight="1">
      <c r="B16" s="220">
        <v>29</v>
      </c>
      <c r="C16" s="224" t="s">
        <v>59</v>
      </c>
      <c r="D16" s="225">
        <v>275007</v>
      </c>
      <c r="E16" s="371">
        <v>2.7831319375387985E-2</v>
      </c>
      <c r="F16" s="371">
        <v>1.8174884671489533E-2</v>
      </c>
      <c r="G16" s="278">
        <v>943.86413025850197</v>
      </c>
      <c r="H16" s="371">
        <v>0.90976879130106714</v>
      </c>
      <c r="I16" s="371">
        <v>2.1109028199111979E-2</v>
      </c>
    </row>
    <row r="17" spans="1:457" s="227" customFormat="1" ht="18" customHeight="1">
      <c r="B17" s="220">
        <v>41</v>
      </c>
      <c r="C17" s="224" t="s">
        <v>60</v>
      </c>
      <c r="D17" s="225">
        <v>384741</v>
      </c>
      <c r="E17" s="371">
        <v>3.8936643968357706E-2</v>
      </c>
      <c r="F17" s="371">
        <v>1.4344845768520909E-2</v>
      </c>
      <c r="G17" s="278">
        <v>960.93744126568276</v>
      </c>
      <c r="H17" s="371">
        <v>0.92622536065311567</v>
      </c>
      <c r="I17" s="371">
        <v>2.0101829915249558E-2</v>
      </c>
    </row>
    <row r="18" spans="1:457" s="227" customFormat="1" ht="18" hidden="1" customHeight="1">
      <c r="B18" s="220"/>
      <c r="C18" s="224"/>
      <c r="D18" s="225"/>
      <c r="E18" s="371"/>
      <c r="F18" s="371"/>
      <c r="G18" s="278"/>
      <c r="H18" s="371"/>
      <c r="I18" s="371"/>
    </row>
    <row r="19" spans="1:457" s="228" customFormat="1" ht="18" customHeight="1">
      <c r="A19" s="12"/>
      <c r="B19" s="220"/>
      <c r="C19" s="221" t="s">
        <v>61</v>
      </c>
      <c r="D19" s="222">
        <v>305771</v>
      </c>
      <c r="E19" s="370">
        <v>3.0944704522909452E-2</v>
      </c>
      <c r="F19" s="370">
        <v>7.0248124411305124E-3</v>
      </c>
      <c r="G19" s="277">
        <v>1095.3158609547661</v>
      </c>
      <c r="H19" s="370">
        <v>1.0557496094705834</v>
      </c>
      <c r="I19" s="370">
        <v>2.2885569397284256E-2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26" customFormat="1" ht="18" customHeight="1">
      <c r="B20" s="220">
        <v>22</v>
      </c>
      <c r="C20" s="224" t="s">
        <v>62</v>
      </c>
      <c r="D20" s="225">
        <v>53572</v>
      </c>
      <c r="E20" s="371">
        <v>5.4216054194194518E-3</v>
      </c>
      <c r="F20" s="371">
        <v>5.4616092040313813E-3</v>
      </c>
      <c r="G20" s="278">
        <v>993.53368718733623</v>
      </c>
      <c r="H20" s="371">
        <v>0.95764412772181784</v>
      </c>
      <c r="I20" s="371">
        <v>2.3267591797601295E-2</v>
      </c>
    </row>
    <row r="21" spans="1:457" s="227" customFormat="1" ht="18" customHeight="1">
      <c r="B21" s="220">
        <v>40</v>
      </c>
      <c r="C21" s="224" t="s">
        <v>63</v>
      </c>
      <c r="D21" s="225">
        <v>35966</v>
      </c>
      <c r="E21" s="371">
        <v>3.6398391046598968E-3</v>
      </c>
      <c r="F21" s="371">
        <v>3.9357990230286521E-3</v>
      </c>
      <c r="G21" s="278">
        <v>999.33133765222669</v>
      </c>
      <c r="H21" s="371">
        <v>0.96323234882985476</v>
      </c>
      <c r="I21" s="371">
        <v>2.6099740775535007E-2</v>
      </c>
    </row>
    <row r="22" spans="1:457" s="227" customFormat="1" ht="18" customHeight="1">
      <c r="B22" s="220">
        <v>50</v>
      </c>
      <c r="C22" s="227" t="s">
        <v>64</v>
      </c>
      <c r="D22" s="229">
        <v>216233</v>
      </c>
      <c r="E22" s="372">
        <v>2.1883259998830101E-2</v>
      </c>
      <c r="F22" s="372">
        <v>7.928887065798973E-3</v>
      </c>
      <c r="G22" s="279">
        <v>1136.4976138702223</v>
      </c>
      <c r="H22" s="372">
        <v>1.095443748036155</v>
      </c>
      <c r="I22" s="372">
        <v>2.221976495539435E-2</v>
      </c>
    </row>
    <row r="23" spans="1:457" s="227" customFormat="1" ht="18" hidden="1" customHeight="1">
      <c r="B23" s="220"/>
      <c r="D23" s="229"/>
      <c r="E23" s="372"/>
      <c r="F23" s="372"/>
      <c r="G23" s="279"/>
      <c r="H23" s="372"/>
      <c r="I23" s="372"/>
    </row>
    <row r="24" spans="1:457" s="223" customFormat="1" ht="18" customHeight="1">
      <c r="A24" s="12"/>
      <c r="B24" s="220">
        <v>33</v>
      </c>
      <c r="C24" s="221" t="s">
        <v>65</v>
      </c>
      <c r="D24" s="222">
        <v>300357</v>
      </c>
      <c r="E24" s="370">
        <v>3.0396795694776529E-2</v>
      </c>
      <c r="F24" s="370">
        <v>-2.4298505475484067E-4</v>
      </c>
      <c r="G24" s="277">
        <v>1219.5754098622645</v>
      </c>
      <c r="H24" s="370">
        <v>1.1755205129227884</v>
      </c>
      <c r="I24" s="370">
        <v>1.8759790575239688E-2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3" customFormat="1" ht="18" hidden="1" customHeight="1">
      <c r="A25" s="12"/>
      <c r="B25" s="220"/>
      <c r="C25" s="221"/>
      <c r="D25" s="222"/>
      <c r="E25" s="370"/>
      <c r="F25" s="370"/>
      <c r="G25" s="277"/>
      <c r="H25" s="370"/>
      <c r="I25" s="37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3" customFormat="1" ht="18" customHeight="1">
      <c r="A26" s="12"/>
      <c r="B26" s="220">
        <v>7</v>
      </c>
      <c r="C26" s="221" t="s">
        <v>184</v>
      </c>
      <c r="D26" s="222">
        <v>199370</v>
      </c>
      <c r="E26" s="370">
        <v>2.0176686934772942E-2</v>
      </c>
      <c r="F26" s="370">
        <v>2.1797178103394321E-2</v>
      </c>
      <c r="G26" s="277">
        <v>965.6615268596081</v>
      </c>
      <c r="H26" s="370">
        <v>0.93077879742754965</v>
      </c>
      <c r="I26" s="370">
        <v>2.3027291553471718E-2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3" customFormat="1" ht="18" hidden="1" customHeight="1">
      <c r="A27" s="12"/>
      <c r="B27" s="220"/>
      <c r="C27" s="221"/>
      <c r="D27" s="222"/>
      <c r="E27" s="370"/>
      <c r="F27" s="370"/>
      <c r="G27" s="277"/>
      <c r="H27" s="370"/>
      <c r="I27" s="37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3" customFormat="1" ht="18" customHeight="1">
      <c r="A28" s="12"/>
      <c r="B28" s="220"/>
      <c r="C28" s="221" t="s">
        <v>66</v>
      </c>
      <c r="D28" s="222">
        <v>341805</v>
      </c>
      <c r="E28" s="370">
        <v>3.459142537864305E-2</v>
      </c>
      <c r="F28" s="370">
        <v>2.6718933044967086E-2</v>
      </c>
      <c r="G28" s="277">
        <v>947.12232582905506</v>
      </c>
      <c r="H28" s="370">
        <v>0.91290929060707715</v>
      </c>
      <c r="I28" s="370">
        <v>1.7740012293510521E-2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26" customFormat="1" ht="18" customHeight="1">
      <c r="B29" s="220">
        <v>35</v>
      </c>
      <c r="C29" s="224" t="s">
        <v>67</v>
      </c>
      <c r="D29" s="225">
        <v>179594</v>
      </c>
      <c r="E29" s="371">
        <v>1.817531179898486E-2</v>
      </c>
      <c r="F29" s="371">
        <v>2.6932137874247974E-2</v>
      </c>
      <c r="G29" s="278">
        <v>960.849652883727</v>
      </c>
      <c r="H29" s="371">
        <v>0.92614074346343578</v>
      </c>
      <c r="I29" s="371">
        <v>1.899648244814589E-2</v>
      </c>
    </row>
    <row r="30" spans="1:457" s="227" customFormat="1" ht="18" customHeight="1">
      <c r="B30" s="220">
        <v>38</v>
      </c>
      <c r="C30" s="224" t="s">
        <v>68</v>
      </c>
      <c r="D30" s="225">
        <v>162211</v>
      </c>
      <c r="E30" s="371">
        <v>1.6416113579658193E-2</v>
      </c>
      <c r="F30" s="371">
        <v>2.6482983812790239E-2</v>
      </c>
      <c r="G30" s="278">
        <v>931.92393869712953</v>
      </c>
      <c r="H30" s="371">
        <v>0.8982599169870088</v>
      </c>
      <c r="I30" s="371">
        <v>1.6302884482374491E-2</v>
      </c>
    </row>
    <row r="31" spans="1:457" s="227" customFormat="1" ht="18" hidden="1" customHeight="1">
      <c r="B31" s="220"/>
      <c r="C31" s="224"/>
      <c r="D31" s="225"/>
      <c r="E31" s="371"/>
      <c r="F31" s="371"/>
      <c r="G31" s="278"/>
      <c r="H31" s="371"/>
      <c r="I31" s="371"/>
    </row>
    <row r="32" spans="1:457" s="227" customFormat="1" ht="18" customHeight="1">
      <c r="B32" s="220">
        <v>39</v>
      </c>
      <c r="C32" s="221" t="s">
        <v>69</v>
      </c>
      <c r="D32" s="222">
        <v>143270</v>
      </c>
      <c r="E32" s="370">
        <v>1.449924229896634E-2</v>
      </c>
      <c r="F32" s="370">
        <v>1.1543756839764274E-2</v>
      </c>
      <c r="G32" s="277">
        <v>1095.8748491659105</v>
      </c>
      <c r="H32" s="370">
        <v>1.0562884052706367</v>
      </c>
      <c r="I32" s="370">
        <v>2.108800454451254E-2</v>
      </c>
    </row>
    <row r="33" spans="1:255" s="227" customFormat="1" ht="18" hidden="1" customHeight="1">
      <c r="B33" s="220"/>
      <c r="C33" s="221"/>
      <c r="D33" s="222"/>
      <c r="E33" s="370"/>
      <c r="F33" s="370"/>
      <c r="G33" s="277"/>
      <c r="H33" s="370"/>
      <c r="I33" s="370"/>
    </row>
    <row r="34" spans="1:255" s="223" customFormat="1" ht="18" customHeight="1">
      <c r="A34" s="12"/>
      <c r="B34" s="220"/>
      <c r="C34" s="221" t="s">
        <v>70</v>
      </c>
      <c r="D34" s="222">
        <v>615138</v>
      </c>
      <c r="E34" s="370">
        <v>6.2253332234951886E-2</v>
      </c>
      <c r="F34" s="370">
        <v>5.7881157230730285E-3</v>
      </c>
      <c r="G34" s="277">
        <v>1031.191151383917</v>
      </c>
      <c r="H34" s="370">
        <v>0.99394128595390752</v>
      </c>
      <c r="I34" s="370">
        <v>2.333487141204249E-2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1" customFormat="1" ht="18" customHeight="1">
      <c r="A35" s="408"/>
      <c r="B35" s="230">
        <v>5</v>
      </c>
      <c r="C35" s="224" t="s">
        <v>71</v>
      </c>
      <c r="D35" s="225">
        <v>38833</v>
      </c>
      <c r="E35" s="371">
        <v>3.9299858741938991E-3</v>
      </c>
      <c r="F35" s="371">
        <v>5.8278077082469792E-3</v>
      </c>
      <c r="G35" s="278">
        <v>901.51399814590673</v>
      </c>
      <c r="H35" s="371">
        <v>0.8689484790671822</v>
      </c>
      <c r="I35" s="371">
        <v>2.098181707203195E-2</v>
      </c>
    </row>
    <row r="36" spans="1:255" s="227" customFormat="1" ht="18" customHeight="1">
      <c r="B36" s="220">
        <v>9</v>
      </c>
      <c r="C36" s="224" t="s">
        <v>72</v>
      </c>
      <c r="D36" s="225">
        <v>91053</v>
      </c>
      <c r="E36" s="371">
        <v>9.2147658899126277E-3</v>
      </c>
      <c r="F36" s="371">
        <v>6.4441251243505526E-3</v>
      </c>
      <c r="G36" s="278">
        <v>1107.5355539081634</v>
      </c>
      <c r="H36" s="371">
        <v>1.0675278887079114</v>
      </c>
      <c r="I36" s="371">
        <v>2.4731821142125021E-2</v>
      </c>
    </row>
    <row r="37" spans="1:255" s="227" customFormat="1" ht="18" customHeight="1">
      <c r="B37" s="220">
        <v>24</v>
      </c>
      <c r="C37" s="224" t="s">
        <v>73</v>
      </c>
      <c r="D37" s="225">
        <v>140519</v>
      </c>
      <c r="E37" s="371">
        <v>1.4220834987146306E-2</v>
      </c>
      <c r="F37" s="371">
        <v>-1.5206099493366709E-3</v>
      </c>
      <c r="G37" s="278">
        <v>1027.2805809890474</v>
      </c>
      <c r="H37" s="371">
        <v>0.99017197765265452</v>
      </c>
      <c r="I37" s="371">
        <v>2.4853679224419167E-2</v>
      </c>
    </row>
    <row r="38" spans="1:255" s="227" customFormat="1" ht="18" customHeight="1">
      <c r="B38" s="220">
        <v>34</v>
      </c>
      <c r="C38" s="227" t="s">
        <v>74</v>
      </c>
      <c r="D38" s="229">
        <v>42557</v>
      </c>
      <c r="E38" s="372">
        <v>4.3068629477009185E-3</v>
      </c>
      <c r="F38" s="372">
        <v>3.0404449891581198E-3</v>
      </c>
      <c r="G38" s="279">
        <v>1056.4179253706791</v>
      </c>
      <c r="H38" s="372">
        <v>1.0182567895763157</v>
      </c>
      <c r="I38" s="372">
        <v>2.3970179581458861E-2</v>
      </c>
    </row>
    <row r="39" spans="1:255" s="227" customFormat="1" ht="18" customHeight="1">
      <c r="B39" s="220">
        <v>37</v>
      </c>
      <c r="C39" s="227" t="s">
        <v>75</v>
      </c>
      <c r="D39" s="229">
        <v>80897</v>
      </c>
      <c r="E39" s="372">
        <v>8.1869561266104569E-3</v>
      </c>
      <c r="F39" s="372">
        <v>9.4837590626053458E-3</v>
      </c>
      <c r="G39" s="279">
        <v>958.9822449534596</v>
      </c>
      <c r="H39" s="372">
        <v>0.92434079217688769</v>
      </c>
      <c r="I39" s="372">
        <v>2.2219266161086493E-2</v>
      </c>
    </row>
    <row r="40" spans="1:255" s="227" customFormat="1" ht="18" customHeight="1">
      <c r="B40" s="220">
        <v>40</v>
      </c>
      <c r="C40" s="224" t="s">
        <v>76</v>
      </c>
      <c r="D40" s="225">
        <v>33925</v>
      </c>
      <c r="E40" s="371">
        <v>3.4332853702270755E-3</v>
      </c>
      <c r="F40" s="371">
        <v>1.420029895366226E-2</v>
      </c>
      <c r="G40" s="278">
        <v>978.39051289609449</v>
      </c>
      <c r="H40" s="371">
        <v>0.94304797248109351</v>
      </c>
      <c r="I40" s="371">
        <v>2.3541727293998616E-2</v>
      </c>
    </row>
    <row r="41" spans="1:255" s="227" customFormat="1" ht="18" customHeight="1">
      <c r="B41" s="220">
        <v>42</v>
      </c>
      <c r="C41" s="224" t="s">
        <v>77</v>
      </c>
      <c r="D41" s="225">
        <v>22316</v>
      </c>
      <c r="E41" s="371">
        <v>2.258428778835296E-3</v>
      </c>
      <c r="F41" s="371">
        <v>6.0409340907041642E-3</v>
      </c>
      <c r="G41" s="278">
        <v>981.00643529306308</v>
      </c>
      <c r="H41" s="371">
        <v>0.94556939953921859</v>
      </c>
      <c r="I41" s="371">
        <v>2.8942580972963761E-2</v>
      </c>
    </row>
    <row r="42" spans="1:255" s="227" customFormat="1" ht="18" customHeight="1">
      <c r="B42" s="220">
        <v>47</v>
      </c>
      <c r="C42" s="224" t="s">
        <v>78</v>
      </c>
      <c r="D42" s="225">
        <v>117029</v>
      </c>
      <c r="E42" s="371">
        <v>1.1843594800067928E-2</v>
      </c>
      <c r="F42" s="371">
        <v>1.4942847726918007E-2</v>
      </c>
      <c r="G42" s="278">
        <v>1150.4672554665938</v>
      </c>
      <c r="H42" s="371">
        <v>1.1089087622713705</v>
      </c>
      <c r="I42" s="371">
        <v>1.898480734702912E-2</v>
      </c>
    </row>
    <row r="43" spans="1:255" s="227" customFormat="1" ht="18" customHeight="1">
      <c r="B43" s="220">
        <v>49</v>
      </c>
      <c r="C43" s="224" t="s">
        <v>79</v>
      </c>
      <c r="D43" s="225">
        <v>48009</v>
      </c>
      <c r="E43" s="371">
        <v>4.8586174602573817E-3</v>
      </c>
      <c r="F43" s="371">
        <v>-5.6954684781708176E-3</v>
      </c>
      <c r="G43" s="278">
        <v>871.9335982836551</v>
      </c>
      <c r="H43" s="371">
        <v>0.84043661621938803</v>
      </c>
      <c r="I43" s="371">
        <v>2.4417301185474694E-2</v>
      </c>
    </row>
    <row r="44" spans="1:255" s="227" customFormat="1" ht="18" hidden="1" customHeight="1">
      <c r="B44" s="220"/>
      <c r="C44" s="224"/>
      <c r="D44" s="225"/>
      <c r="E44" s="371"/>
      <c r="F44" s="371"/>
      <c r="G44" s="278"/>
      <c r="H44" s="371"/>
      <c r="I44" s="371"/>
    </row>
    <row r="45" spans="1:255" s="223" customFormat="1" ht="18" customHeight="1">
      <c r="A45" s="12"/>
      <c r="B45" s="220"/>
      <c r="C45" s="221" t="s">
        <v>80</v>
      </c>
      <c r="D45" s="222">
        <v>378775</v>
      </c>
      <c r="E45" s="370">
        <v>3.833287151386177E-2</v>
      </c>
      <c r="F45" s="370">
        <v>1.2778211531674133E-2</v>
      </c>
      <c r="G45" s="277">
        <v>958.86408503729115</v>
      </c>
      <c r="H45" s="370">
        <v>0.92422690056826873</v>
      </c>
      <c r="I45" s="370">
        <v>2.1860946153649863E-2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26" customFormat="1" ht="18" customHeight="1">
      <c r="B46" s="220">
        <v>2</v>
      </c>
      <c r="C46" s="224" t="s">
        <v>81</v>
      </c>
      <c r="D46" s="225">
        <v>73117</v>
      </c>
      <c r="E46" s="371">
        <v>7.3996028420012698E-3</v>
      </c>
      <c r="F46" s="371">
        <v>8.3017306764117116E-3</v>
      </c>
      <c r="G46" s="278">
        <v>923.71929906861556</v>
      </c>
      <c r="H46" s="371">
        <v>0.8903516547291247</v>
      </c>
      <c r="I46" s="371">
        <v>2.2084765670108863E-2</v>
      </c>
    </row>
    <row r="47" spans="1:255" s="227" customFormat="1" ht="18" customHeight="1">
      <c r="B47" s="220">
        <v>13</v>
      </c>
      <c r="C47" s="224" t="s">
        <v>82</v>
      </c>
      <c r="D47" s="225">
        <v>100063</v>
      </c>
      <c r="E47" s="371">
        <v>1.0126597907178536E-2</v>
      </c>
      <c r="F47" s="371">
        <v>1.1197008741347103E-2</v>
      </c>
      <c r="G47" s="278">
        <v>963.82619030011119</v>
      </c>
      <c r="H47" s="371">
        <v>0.92900975899305926</v>
      </c>
      <c r="I47" s="371">
        <v>2.0410741783318809E-2</v>
      </c>
    </row>
    <row r="48" spans="1:255" s="231" customFormat="1" ht="18" customHeight="1">
      <c r="A48" s="408"/>
      <c r="B48" s="230">
        <v>16</v>
      </c>
      <c r="C48" s="227" t="s">
        <v>83</v>
      </c>
      <c r="D48" s="225">
        <v>44545</v>
      </c>
      <c r="E48" s="371">
        <v>4.5080529643851163E-3</v>
      </c>
      <c r="F48" s="371">
        <v>5.2581693446469568E-3</v>
      </c>
      <c r="G48" s="278">
        <v>880.14449792344817</v>
      </c>
      <c r="H48" s="371">
        <v>0.84835091235726867</v>
      </c>
      <c r="I48" s="371">
        <v>2.0819487330530295E-2</v>
      </c>
    </row>
    <row r="49" spans="1:255" s="227" customFormat="1" ht="18" customHeight="1">
      <c r="B49" s="220">
        <v>19</v>
      </c>
      <c r="C49" s="227" t="s">
        <v>84</v>
      </c>
      <c r="D49" s="229">
        <v>42711</v>
      </c>
      <c r="E49" s="372">
        <v>4.3224480898384262E-3</v>
      </c>
      <c r="F49" s="372">
        <v>2.3949942462600626E-2</v>
      </c>
      <c r="G49" s="279">
        <v>1097.4820481843083</v>
      </c>
      <c r="H49" s="372">
        <v>1.0578375472090507</v>
      </c>
      <c r="I49" s="372">
        <v>2.6848319117180441E-2</v>
      </c>
    </row>
    <row r="50" spans="1:255" s="227" customFormat="1" ht="18" customHeight="1">
      <c r="B50" s="220">
        <v>45</v>
      </c>
      <c r="C50" s="224" t="s">
        <v>85</v>
      </c>
      <c r="D50" s="225">
        <v>118339</v>
      </c>
      <c r="E50" s="371">
        <v>1.197616971045842E-2</v>
      </c>
      <c r="F50" s="371">
        <v>1.576796964858973E-2</v>
      </c>
      <c r="G50" s="278">
        <v>955.98431049780709</v>
      </c>
      <c r="H50" s="371">
        <v>0.92145115253630527</v>
      </c>
      <c r="I50" s="371">
        <v>2.0387149635915369E-2</v>
      </c>
    </row>
    <row r="51" spans="1:255" s="227" customFormat="1" ht="18" hidden="1" customHeight="1">
      <c r="B51" s="220"/>
      <c r="C51" s="224"/>
      <c r="D51" s="225"/>
      <c r="E51" s="371"/>
      <c r="F51" s="371"/>
      <c r="G51" s="278"/>
      <c r="H51" s="371"/>
      <c r="I51" s="371"/>
    </row>
    <row r="52" spans="1:255" s="223" customFormat="1" ht="18" customHeight="1">
      <c r="A52" s="12"/>
      <c r="B52" s="220"/>
      <c r="C52" s="221" t="s">
        <v>86</v>
      </c>
      <c r="D52" s="222">
        <v>1745940</v>
      </c>
      <c r="E52" s="370">
        <v>0.17669300690624201</v>
      </c>
      <c r="F52" s="370">
        <v>7.2349182155984071E-3</v>
      </c>
      <c r="G52" s="277">
        <v>1077.3551425249434</v>
      </c>
      <c r="H52" s="370">
        <v>1.0384376886411273</v>
      </c>
      <c r="I52" s="370">
        <v>2.228232192792845E-2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26" customFormat="1" ht="18" customHeight="1">
      <c r="B53" s="220">
        <v>8</v>
      </c>
      <c r="C53" s="227" t="s">
        <v>87</v>
      </c>
      <c r="D53" s="229">
        <v>1311199</v>
      </c>
      <c r="E53" s="372">
        <v>0.13269625185427772</v>
      </c>
      <c r="F53" s="372">
        <v>6.2090018632376953E-3</v>
      </c>
      <c r="G53" s="279">
        <v>1112.5466564495546</v>
      </c>
      <c r="H53" s="372">
        <v>1.0723579744755722</v>
      </c>
      <c r="I53" s="372">
        <v>2.1584161947337366E-2</v>
      </c>
    </row>
    <row r="54" spans="1:255" s="227" customFormat="1" ht="18" customHeight="1">
      <c r="B54" s="220">
        <v>17</v>
      </c>
      <c r="C54" s="227" t="s">
        <v>185</v>
      </c>
      <c r="D54" s="229">
        <v>160917</v>
      </c>
      <c r="E54" s="372">
        <v>1.6285157904814454E-2</v>
      </c>
      <c r="F54" s="372">
        <v>9.2636728549924108E-3</v>
      </c>
      <c r="G54" s="279">
        <v>962.12318847604706</v>
      </c>
      <c r="H54" s="372">
        <v>0.92736827494742868</v>
      </c>
      <c r="I54" s="372">
        <v>2.6352468267450302E-2</v>
      </c>
    </row>
    <row r="55" spans="1:255" s="231" customFormat="1" ht="18" customHeight="1">
      <c r="A55" s="408"/>
      <c r="B55" s="230">
        <v>25</v>
      </c>
      <c r="C55" s="227" t="s">
        <v>191</v>
      </c>
      <c r="D55" s="225">
        <v>100183</v>
      </c>
      <c r="E55" s="371">
        <v>1.0138742173779193E-2</v>
      </c>
      <c r="F55" s="371">
        <v>7.8367067723632555E-3</v>
      </c>
      <c r="G55" s="278">
        <v>921.10638212071945</v>
      </c>
      <c r="H55" s="371">
        <v>0.88783312455380536</v>
      </c>
      <c r="I55" s="371">
        <v>2.6071535349359687E-2</v>
      </c>
    </row>
    <row r="56" spans="1:255" s="227" customFormat="1" ht="18" customHeight="1">
      <c r="B56" s="220">
        <v>43</v>
      </c>
      <c r="C56" s="227" t="s">
        <v>88</v>
      </c>
      <c r="D56" s="229">
        <v>173641</v>
      </c>
      <c r="E56" s="372">
        <v>1.7572854973370661E-2</v>
      </c>
      <c r="F56" s="372">
        <v>1.27969576603848E-2</v>
      </c>
      <c r="G56" s="279">
        <v>1008.5532584470249</v>
      </c>
      <c r="H56" s="372">
        <v>0.97212114486097412</v>
      </c>
      <c r="I56" s="372">
        <v>2.3480648517763436E-2</v>
      </c>
    </row>
    <row r="57" spans="1:255" s="227" customFormat="1" ht="18" hidden="1" customHeight="1">
      <c r="B57" s="220"/>
      <c r="D57" s="229"/>
      <c r="E57" s="372"/>
      <c r="F57" s="372"/>
      <c r="G57" s="279"/>
      <c r="H57" s="372"/>
      <c r="I57" s="372"/>
      <c r="J57" s="227" t="s">
        <v>193</v>
      </c>
    </row>
    <row r="58" spans="1:255" s="223" customFormat="1" ht="18" customHeight="1">
      <c r="A58" s="12"/>
      <c r="B58" s="220"/>
      <c r="C58" s="221" t="s">
        <v>89</v>
      </c>
      <c r="D58" s="222">
        <v>1011515</v>
      </c>
      <c r="E58" s="370">
        <v>0.10236756525468653</v>
      </c>
      <c r="F58" s="370">
        <v>1.0644834797239655E-2</v>
      </c>
      <c r="G58" s="277">
        <v>956.20190590352092</v>
      </c>
      <c r="H58" s="370">
        <v>0.92166088771206056</v>
      </c>
      <c r="I58" s="370">
        <v>2.0987640610315106E-2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26" customFormat="1" ht="18" customHeight="1">
      <c r="B59" s="220">
        <v>3</v>
      </c>
      <c r="C59" s="227" t="s">
        <v>90</v>
      </c>
      <c r="D59" s="229">
        <v>326305</v>
      </c>
      <c r="E59" s="372">
        <v>3.3022790942725005E-2</v>
      </c>
      <c r="F59" s="372">
        <v>1.2595967056224122E-2</v>
      </c>
      <c r="G59" s="279">
        <v>897.60747257933542</v>
      </c>
      <c r="H59" s="372">
        <v>0.86518306948231649</v>
      </c>
      <c r="I59" s="372">
        <v>1.9712706162111404E-2</v>
      </c>
    </row>
    <row r="60" spans="1:255" s="227" customFormat="1" ht="18" customHeight="1">
      <c r="B60" s="220">
        <v>12</v>
      </c>
      <c r="C60" s="227" t="s">
        <v>91</v>
      </c>
      <c r="D60" s="229">
        <v>134191</v>
      </c>
      <c r="E60" s="372">
        <v>1.3580427328405056E-2</v>
      </c>
      <c r="F60" s="372">
        <v>1.2120617872443118E-2</v>
      </c>
      <c r="G60" s="279">
        <v>926.13807535527746</v>
      </c>
      <c r="H60" s="372">
        <v>0.89268305721407915</v>
      </c>
      <c r="I60" s="372">
        <v>2.3452579576930255E-2</v>
      </c>
    </row>
    <row r="61" spans="1:255" s="227" customFormat="1" ht="18" customHeight="1">
      <c r="B61" s="220">
        <v>46</v>
      </c>
      <c r="C61" s="227" t="s">
        <v>92</v>
      </c>
      <c r="D61" s="229">
        <v>551019</v>
      </c>
      <c r="E61" s="372">
        <v>5.5764346983556458E-2</v>
      </c>
      <c r="F61" s="372">
        <v>9.1350124809763678E-3</v>
      </c>
      <c r="G61" s="279">
        <v>998.2221484921572</v>
      </c>
      <c r="H61" s="372">
        <v>0.96216322706843738</v>
      </c>
      <c r="I61" s="372">
        <v>2.1254561336523814E-2</v>
      </c>
    </row>
    <row r="62" spans="1:255" s="227" customFormat="1" ht="18" hidden="1" customHeight="1">
      <c r="B62" s="220"/>
      <c r="D62" s="229"/>
      <c r="E62" s="372"/>
      <c r="F62" s="372"/>
      <c r="G62" s="279"/>
      <c r="H62" s="372"/>
      <c r="I62" s="372"/>
    </row>
    <row r="63" spans="1:255" s="223" customFormat="1" ht="18" customHeight="1">
      <c r="A63" s="12"/>
      <c r="B63" s="220"/>
      <c r="C63" s="221" t="s">
        <v>93</v>
      </c>
      <c r="D63" s="222">
        <v>231466</v>
      </c>
      <c r="E63" s="370">
        <v>2.3424873441561689E-2</v>
      </c>
      <c r="F63" s="370">
        <v>9.6178591212634501E-3</v>
      </c>
      <c r="G63" s="277">
        <v>864.00516905290613</v>
      </c>
      <c r="H63" s="370">
        <v>0.83279458677157003</v>
      </c>
      <c r="I63" s="370">
        <v>2.1130716235574942E-2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6" customFormat="1" ht="18" customHeight="1">
      <c r="B64" s="220">
        <v>6</v>
      </c>
      <c r="C64" s="227" t="s">
        <v>94</v>
      </c>
      <c r="D64" s="229">
        <v>135521</v>
      </c>
      <c r="E64" s="372">
        <v>1.3715026283228991E-2</v>
      </c>
      <c r="F64" s="372">
        <v>1.2090932174276814E-2</v>
      </c>
      <c r="G64" s="279">
        <v>869.87060263722958</v>
      </c>
      <c r="H64" s="372">
        <v>0.83844814245972321</v>
      </c>
      <c r="I64" s="372">
        <v>2.121215278056332E-2</v>
      </c>
    </row>
    <row r="65" spans="1:255" s="227" customFormat="1" ht="18" customHeight="1">
      <c r="B65" s="220">
        <v>10</v>
      </c>
      <c r="C65" s="224" t="s">
        <v>95</v>
      </c>
      <c r="D65" s="225">
        <v>95945</v>
      </c>
      <c r="E65" s="371">
        <v>9.7098471583326983E-3</v>
      </c>
      <c r="F65" s="371">
        <v>6.1451986702880657E-3</v>
      </c>
      <c r="G65" s="278">
        <v>855.72032435249378</v>
      </c>
      <c r="H65" s="371">
        <v>0.82480901670106965</v>
      </c>
      <c r="I65" s="371">
        <v>2.0956432980016482E-2</v>
      </c>
    </row>
    <row r="66" spans="1:255" s="227" customFormat="1" ht="18" hidden="1" customHeight="1">
      <c r="B66" s="220"/>
      <c r="C66" s="224"/>
      <c r="D66" s="225"/>
      <c r="E66" s="371"/>
      <c r="F66" s="371"/>
      <c r="G66" s="278"/>
      <c r="H66" s="371"/>
      <c r="I66" s="371"/>
    </row>
    <row r="67" spans="1:255" s="223" customFormat="1" ht="18" customHeight="1">
      <c r="A67" s="12"/>
      <c r="B67" s="220"/>
      <c r="C67" s="221" t="s">
        <v>96</v>
      </c>
      <c r="D67" s="222">
        <v>767595</v>
      </c>
      <c r="E67" s="370">
        <v>7.7682319344420103E-2</v>
      </c>
      <c r="F67" s="370">
        <v>4.6042480011831977E-3</v>
      </c>
      <c r="G67" s="277">
        <v>884.235672196927</v>
      </c>
      <c r="H67" s="370">
        <v>0.85229430055739597</v>
      </c>
      <c r="I67" s="370">
        <v>2.2967503052606419E-2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26" customFormat="1" ht="18" customHeight="1">
      <c r="B68" s="220">
        <v>15</v>
      </c>
      <c r="C68" s="232" t="s">
        <v>186</v>
      </c>
      <c r="D68" s="233">
        <v>300870</v>
      </c>
      <c r="E68" s="373">
        <v>3.0448712434494332E-2</v>
      </c>
      <c r="F68" s="373">
        <v>5.7899698466927774E-3</v>
      </c>
      <c r="G68" s="280">
        <v>929.10283810283568</v>
      </c>
      <c r="H68" s="373">
        <v>0.89554072341292257</v>
      </c>
      <c r="I68" s="373">
        <v>2.2135119943813786E-2</v>
      </c>
    </row>
    <row r="69" spans="1:255" s="227" customFormat="1" ht="18" customHeight="1">
      <c r="B69" s="220">
        <v>27</v>
      </c>
      <c r="C69" s="232" t="s">
        <v>97</v>
      </c>
      <c r="D69" s="233">
        <v>114903</v>
      </c>
      <c r="E69" s="373">
        <v>1.1628438876792975E-2</v>
      </c>
      <c r="F69" s="373">
        <v>-3.1405890773434919E-3</v>
      </c>
      <c r="G69" s="280">
        <v>791.59661862614576</v>
      </c>
      <c r="H69" s="373">
        <v>0.76300166076687648</v>
      </c>
      <c r="I69" s="373">
        <v>2.669415464201097E-2</v>
      </c>
    </row>
    <row r="70" spans="1:255" s="227" customFormat="1" ht="18" customHeight="1">
      <c r="B70" s="234">
        <v>32</v>
      </c>
      <c r="C70" s="232" t="s">
        <v>187</v>
      </c>
      <c r="D70" s="233">
        <v>106880</v>
      </c>
      <c r="E70" s="373">
        <v>1.0816493452317459E-2</v>
      </c>
      <c r="F70" s="373">
        <v>-6.0778905044645004E-4</v>
      </c>
      <c r="G70" s="280">
        <v>766.56430482784378</v>
      </c>
      <c r="H70" s="373">
        <v>0.73887359281973131</v>
      </c>
      <c r="I70" s="373">
        <v>2.4383105323564358E-2</v>
      </c>
    </row>
    <row r="71" spans="1:255" s="227" customFormat="1" ht="18" customHeight="1">
      <c r="B71" s="235">
        <v>36</v>
      </c>
      <c r="C71" s="236" t="s">
        <v>98</v>
      </c>
      <c r="D71" s="233">
        <v>244942</v>
      </c>
      <c r="E71" s="373">
        <v>2.4788674580815337E-2</v>
      </c>
      <c r="F71" s="373">
        <v>9.1171635857272282E-3</v>
      </c>
      <c r="G71" s="280">
        <v>923.92685096880098</v>
      </c>
      <c r="H71" s="373">
        <v>0.89055170920233806</v>
      </c>
      <c r="I71" s="373">
        <v>2.1033115557548943E-2</v>
      </c>
    </row>
    <row r="72" spans="1:255" s="227" customFormat="1" ht="18" hidden="1" customHeight="1">
      <c r="B72" s="235"/>
      <c r="C72" s="236"/>
      <c r="D72" s="233"/>
      <c r="E72" s="373"/>
      <c r="F72" s="373"/>
      <c r="G72" s="280"/>
      <c r="H72" s="373"/>
      <c r="I72" s="373"/>
    </row>
    <row r="73" spans="1:255" s="223" customFormat="1" ht="18" customHeight="1">
      <c r="A73" s="12"/>
      <c r="B73" s="234">
        <v>28</v>
      </c>
      <c r="C73" s="237" t="s">
        <v>99</v>
      </c>
      <c r="D73" s="238">
        <v>1190535</v>
      </c>
      <c r="E73" s="374">
        <v>0.12048478697843158</v>
      </c>
      <c r="F73" s="374">
        <v>1.7201781951842188E-2</v>
      </c>
      <c r="G73" s="281">
        <v>1216.2289877660044</v>
      </c>
      <c r="H73" s="374">
        <v>1.1722949741104767</v>
      </c>
      <c r="I73" s="374">
        <v>1.8355292139047075E-2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3" customFormat="1" ht="18" hidden="1" customHeight="1">
      <c r="A74" s="12"/>
      <c r="B74" s="234"/>
      <c r="C74" s="237"/>
      <c r="D74" s="238"/>
      <c r="E74" s="374"/>
      <c r="F74" s="374"/>
      <c r="G74" s="281"/>
      <c r="H74" s="374"/>
      <c r="I74" s="37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3" customFormat="1" ht="18" customHeight="1">
      <c r="A75" s="12"/>
      <c r="B75" s="234">
        <v>30</v>
      </c>
      <c r="C75" s="237" t="s">
        <v>100</v>
      </c>
      <c r="D75" s="238">
        <v>252410</v>
      </c>
      <c r="E75" s="374">
        <v>2.5544452772262818E-2</v>
      </c>
      <c r="F75" s="374">
        <v>1.1136481993350156E-2</v>
      </c>
      <c r="G75" s="281">
        <v>916.71635644388107</v>
      </c>
      <c r="H75" s="374">
        <v>0.88360168040230014</v>
      </c>
      <c r="I75" s="374">
        <v>2.3388421867660325E-2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3" customFormat="1" ht="18" hidden="1" customHeight="1">
      <c r="A76" s="12"/>
      <c r="B76" s="234"/>
      <c r="C76" s="237"/>
      <c r="D76" s="238"/>
      <c r="E76" s="374"/>
      <c r="F76" s="374"/>
      <c r="G76" s="281"/>
      <c r="H76" s="374"/>
      <c r="I76" s="37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3" customFormat="1" ht="18" customHeight="1">
      <c r="A77" s="12"/>
      <c r="B77" s="220">
        <v>31</v>
      </c>
      <c r="C77" s="237" t="s">
        <v>101</v>
      </c>
      <c r="D77" s="238">
        <v>139933</v>
      </c>
      <c r="E77" s="374">
        <v>1.4161530485246437E-2</v>
      </c>
      <c r="F77" s="374">
        <v>1.8479700714732816E-2</v>
      </c>
      <c r="G77" s="281">
        <v>1191.7911674158347</v>
      </c>
      <c r="H77" s="374">
        <v>1.1487399246396195</v>
      </c>
      <c r="I77" s="374">
        <v>2.0638145089426851E-2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3" customFormat="1" ht="18" hidden="1" customHeight="1">
      <c r="A78" s="12"/>
      <c r="B78" s="220"/>
      <c r="C78" s="237"/>
      <c r="D78" s="238"/>
      <c r="E78" s="374"/>
      <c r="F78" s="374"/>
      <c r="G78" s="281"/>
      <c r="H78" s="374"/>
      <c r="I78" s="37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3" customFormat="1" ht="18" customHeight="1">
      <c r="A79" s="12"/>
      <c r="B79" s="220"/>
      <c r="C79" s="221" t="s">
        <v>102</v>
      </c>
      <c r="D79" s="222">
        <v>566359</v>
      </c>
      <c r="E79" s="370">
        <v>5.7316789064006966E-2</v>
      </c>
      <c r="F79" s="370">
        <v>1.0554132080992984E-2</v>
      </c>
      <c r="G79" s="277">
        <v>1287.3439613743224</v>
      </c>
      <c r="H79" s="370">
        <v>1.2408410513571324</v>
      </c>
      <c r="I79" s="370">
        <v>2.0684765882020839E-2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26" customFormat="1" ht="18" customHeight="1">
      <c r="B80" s="220">
        <v>1</v>
      </c>
      <c r="C80" s="239" t="s">
        <v>188</v>
      </c>
      <c r="D80" s="225">
        <v>79424</v>
      </c>
      <c r="E80" s="371">
        <v>8.0378852540874055E-3</v>
      </c>
      <c r="F80" s="375">
        <v>1.8295575470851366E-2</v>
      </c>
      <c r="G80" s="278">
        <v>1308.8607065874298</v>
      </c>
      <c r="H80" s="375">
        <v>1.2615805441058403</v>
      </c>
      <c r="I80" s="375">
        <v>2.0320359632467033E-2</v>
      </c>
    </row>
    <row r="81" spans="1:255" s="227" customFormat="1" ht="18" customHeight="1">
      <c r="B81" s="220">
        <v>20</v>
      </c>
      <c r="C81" s="239" t="s">
        <v>189</v>
      </c>
      <c r="D81" s="225">
        <v>192029</v>
      </c>
      <c r="E81" s="371">
        <v>1.943376142547782E-2</v>
      </c>
      <c r="F81" s="375">
        <v>7.502662658251058E-3</v>
      </c>
      <c r="G81" s="278">
        <v>1260.0298137781269</v>
      </c>
      <c r="H81" s="375">
        <v>1.2145135766206954</v>
      </c>
      <c r="I81" s="375">
        <v>2.0129988420181544E-2</v>
      </c>
    </row>
    <row r="82" spans="1:255" s="227" customFormat="1" ht="18" customHeight="1">
      <c r="B82" s="220">
        <v>48</v>
      </c>
      <c r="C82" s="239" t="s">
        <v>190</v>
      </c>
      <c r="D82" s="225">
        <v>294906</v>
      </c>
      <c r="E82" s="371">
        <v>2.9845142384441737E-2</v>
      </c>
      <c r="F82" s="375">
        <v>1.047805707080407E-2</v>
      </c>
      <c r="G82" s="278">
        <v>1299.3347736227811</v>
      </c>
      <c r="H82" s="375">
        <v>1.252398717779958</v>
      </c>
      <c r="I82" s="375">
        <v>2.1058375028723431E-2</v>
      </c>
    </row>
    <row r="83" spans="1:255" s="227" customFormat="1" ht="18" hidden="1" customHeight="1">
      <c r="B83" s="220"/>
      <c r="C83" s="239"/>
      <c r="D83" s="225"/>
      <c r="E83" s="371"/>
      <c r="F83" s="375"/>
      <c r="G83" s="278"/>
      <c r="H83" s="375"/>
      <c r="I83" s="375"/>
    </row>
    <row r="84" spans="1:255" s="223" customFormat="1" ht="18" customHeight="1">
      <c r="A84" s="12"/>
      <c r="B84" s="220">
        <v>26</v>
      </c>
      <c r="C84" s="221" t="s">
        <v>103</v>
      </c>
      <c r="D84" s="222">
        <v>71318</v>
      </c>
      <c r="E84" s="370">
        <v>7.2175400452131047E-3</v>
      </c>
      <c r="F84" s="370">
        <v>1.7244576302614556E-2</v>
      </c>
      <c r="G84" s="277">
        <v>1020.6721228862272</v>
      </c>
      <c r="H84" s="370">
        <v>0.98380223782694476</v>
      </c>
      <c r="I84" s="370">
        <v>2.479067591167472E-2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3" customFormat="1" ht="18" hidden="1" customHeight="1">
      <c r="A85" s="12"/>
      <c r="B85" s="220"/>
      <c r="C85" s="221"/>
      <c r="D85" s="222"/>
      <c r="E85" s="370"/>
      <c r="F85" s="370"/>
      <c r="G85" s="277"/>
      <c r="H85" s="370"/>
      <c r="I85" s="37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3" customFormat="1" ht="18" customHeight="1">
      <c r="A86" s="12"/>
      <c r="B86" s="220">
        <v>51</v>
      </c>
      <c r="C86" s="239" t="s">
        <v>104</v>
      </c>
      <c r="D86" s="225">
        <v>8887</v>
      </c>
      <c r="E86" s="371">
        <v>8.9938414400023636E-4</v>
      </c>
      <c r="F86" s="375">
        <v>1.6354071363220424E-2</v>
      </c>
      <c r="G86" s="278">
        <v>1043.5566040283566</v>
      </c>
      <c r="H86" s="375">
        <v>1.0058600595841134</v>
      </c>
      <c r="I86" s="375">
        <v>1.5093367431143756E-2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3" customFormat="1" ht="18" customHeight="1">
      <c r="A87" s="12"/>
      <c r="B87" s="220">
        <v>52</v>
      </c>
      <c r="C87" s="239" t="s">
        <v>105</v>
      </c>
      <c r="D87" s="225">
        <v>8199</v>
      </c>
      <c r="E87" s="371">
        <v>8.2975701548980961E-4</v>
      </c>
      <c r="F87" s="375">
        <v>2.0918939110945001E-2</v>
      </c>
      <c r="G87" s="278">
        <v>1002.6499402366143</v>
      </c>
      <c r="H87" s="375">
        <v>0.96643107305849985</v>
      </c>
      <c r="I87" s="375">
        <v>2.9413299106152868E-2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3" customFormat="1" ht="18" hidden="1" customHeight="1">
      <c r="A88" s="12"/>
      <c r="B88" s="220"/>
      <c r="C88" s="239"/>
      <c r="D88" s="225"/>
      <c r="E88" s="371"/>
      <c r="F88" s="375"/>
      <c r="G88" s="278"/>
      <c r="H88" s="375"/>
      <c r="I88" s="37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0"/>
      <c r="C89" s="221" t="s">
        <v>45</v>
      </c>
      <c r="D89" s="222">
        <v>9881206</v>
      </c>
      <c r="E89" s="370">
        <v>1</v>
      </c>
      <c r="F89" s="370">
        <v>1.1023207619892617E-2</v>
      </c>
      <c r="G89" s="277">
        <v>1037.4769274165526</v>
      </c>
      <c r="H89" s="370">
        <v>1</v>
      </c>
      <c r="I89" s="370">
        <v>2.111134292809802E-2</v>
      </c>
    </row>
    <row r="90" spans="1:255" ht="18" customHeight="1">
      <c r="B90" s="240"/>
      <c r="D90" s="190"/>
      <c r="E90" s="241"/>
      <c r="F90" s="241"/>
      <c r="G90" s="242"/>
      <c r="H90" s="241"/>
      <c r="I90" s="241"/>
    </row>
    <row r="91" spans="1:255" ht="18" customHeight="1">
      <c r="B91" s="240"/>
      <c r="D91" s="202"/>
      <c r="E91" s="241"/>
      <c r="G91" s="242"/>
      <c r="H91" s="241"/>
      <c r="I91" s="241"/>
    </row>
    <row r="92" spans="1:255" ht="18" customHeight="1">
      <c r="B92" s="240"/>
      <c r="D92" s="202"/>
      <c r="H92" s="241"/>
      <c r="I92" s="241"/>
    </row>
    <row r="93" spans="1:255" ht="18" customHeight="1">
      <c r="B93" s="240"/>
      <c r="D93" s="202"/>
      <c r="H93" s="241"/>
      <c r="I93" s="241"/>
    </row>
    <row r="94" spans="1:255" ht="18" customHeight="1">
      <c r="B94" s="240"/>
      <c r="D94" s="202"/>
      <c r="H94" s="241"/>
      <c r="I94" s="241"/>
    </row>
    <row r="95" spans="1:255" ht="18" customHeight="1">
      <c r="B95" s="240"/>
      <c r="D95" s="202"/>
      <c r="H95" s="241"/>
      <c r="I95" s="241"/>
    </row>
    <row r="96" spans="1:255" ht="18" customHeight="1">
      <c r="B96" s="243"/>
      <c r="C96" s="244"/>
      <c r="D96" s="245"/>
      <c r="E96" s="244"/>
      <c r="F96" s="244"/>
      <c r="G96" s="244"/>
      <c r="H96" s="244"/>
      <c r="I96" s="244"/>
    </row>
    <row r="97" spans="2:9" ht="18" customHeight="1">
      <c r="B97" s="243"/>
      <c r="C97" s="244"/>
      <c r="D97" s="245"/>
      <c r="E97" s="244"/>
      <c r="F97" s="244"/>
      <c r="G97" s="244"/>
      <c r="H97" s="244"/>
      <c r="I97" s="244"/>
    </row>
    <row r="98" spans="2:9" ht="18" customHeight="1">
      <c r="B98" s="206"/>
      <c r="D98" s="202"/>
    </row>
    <row r="99" spans="2:9" ht="18" customHeight="1">
      <c r="B99" s="206"/>
      <c r="D99" s="202"/>
    </row>
    <row r="100" spans="2:9" ht="18" customHeight="1">
      <c r="B100" s="206"/>
      <c r="D100" s="202"/>
    </row>
    <row r="101" spans="2:9" ht="18" customHeight="1">
      <c r="B101" s="206"/>
      <c r="D101" s="202"/>
    </row>
    <row r="102" spans="2:9" ht="18" customHeight="1">
      <c r="B102" s="206"/>
      <c r="D102" s="202"/>
    </row>
    <row r="103" spans="2:9" ht="18" customHeight="1">
      <c r="B103" s="206"/>
      <c r="D103" s="202"/>
    </row>
    <row r="104" spans="2:9" ht="18" customHeight="1">
      <c r="B104" s="206"/>
      <c r="D104" s="202"/>
    </row>
    <row r="105" spans="2:9" ht="18" customHeight="1">
      <c r="B105" s="206"/>
      <c r="D105" s="202"/>
    </row>
    <row r="106" spans="2:9" ht="18" customHeight="1">
      <c r="B106" s="206"/>
      <c r="D106" s="202"/>
    </row>
    <row r="107" spans="2:9" ht="18" customHeight="1">
      <c r="B107" s="206"/>
      <c r="D107" s="202"/>
    </row>
    <row r="108" spans="2:9" ht="18" customHeight="1">
      <c r="B108" s="206"/>
      <c r="D108" s="202"/>
    </row>
    <row r="109" spans="2:9" ht="18" customHeight="1">
      <c r="B109" s="206"/>
      <c r="D109" s="202"/>
    </row>
    <row r="110" spans="2:9" ht="18" customHeight="1">
      <c r="B110" s="206"/>
      <c r="D110" s="202"/>
    </row>
    <row r="111" spans="2:9" ht="18" customHeight="1">
      <c r="B111" s="206"/>
      <c r="D111" s="202"/>
    </row>
    <row r="112" spans="2:9" ht="18" customHeight="1">
      <c r="B112" s="206"/>
      <c r="D112" s="202"/>
    </row>
    <row r="113" spans="2:4">
      <c r="B113" s="206"/>
      <c r="D113" s="202"/>
    </row>
    <row r="114" spans="2:4">
      <c r="B114" s="206"/>
      <c r="D114" s="202"/>
    </row>
    <row r="115" spans="2:4">
      <c r="B115" s="206"/>
      <c r="D115" s="202"/>
    </row>
    <row r="116" spans="2:4">
      <c r="B116" s="206"/>
      <c r="D116" s="202"/>
    </row>
    <row r="117" spans="2:4">
      <c r="B117" s="206"/>
      <c r="D117" s="202"/>
    </row>
    <row r="118" spans="2:4">
      <c r="B118" s="206"/>
      <c r="D118" s="202"/>
    </row>
    <row r="119" spans="2:4">
      <c r="B119" s="206"/>
      <c r="D119" s="202"/>
    </row>
    <row r="120" spans="2:4">
      <c r="B120" s="20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L86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K20" sqref="K20"/>
    </sheetView>
  </sheetViews>
  <sheetFormatPr baseColWidth="10" defaultColWidth="10.28515625" defaultRowHeight="15.75"/>
  <cols>
    <col min="1" max="1" width="2.7109375" style="251" customWidth="1"/>
    <col min="2" max="2" width="7" style="274" customWidth="1"/>
    <col min="3" max="3" width="27.42578125" style="247" customWidth="1"/>
    <col min="4" max="4" width="20.7109375" style="248" customWidth="1"/>
    <col min="5" max="5" width="20.7109375" style="249" customWidth="1"/>
    <col min="6" max="7" width="20.7109375" style="250" customWidth="1"/>
    <col min="8" max="16384" width="10.28515625" style="251"/>
  </cols>
  <sheetData>
    <row r="1" spans="2:9">
      <c r="B1" s="246"/>
    </row>
    <row r="2" spans="2:9" s="247" customFormat="1" ht="22.7" customHeight="1">
      <c r="B2" s="252"/>
      <c r="C2" s="520" t="s">
        <v>161</v>
      </c>
      <c r="D2" s="521"/>
      <c r="E2" s="521"/>
      <c r="F2" s="521"/>
      <c r="G2" s="521"/>
    </row>
    <row r="3" spans="2:9" s="247" customFormat="1" ht="18.95" customHeight="1">
      <c r="B3" s="252"/>
      <c r="C3" s="520" t="s">
        <v>151</v>
      </c>
      <c r="D3" s="521"/>
      <c r="E3" s="521"/>
      <c r="F3" s="521"/>
      <c r="G3" s="521"/>
    </row>
    <row r="4" spans="2:9" ht="19.7" customHeight="1">
      <c r="B4" s="526" t="s">
        <v>167</v>
      </c>
      <c r="C4" s="522" t="s">
        <v>212</v>
      </c>
      <c r="D4" s="524" t="s">
        <v>162</v>
      </c>
      <c r="E4" s="253" t="s">
        <v>163</v>
      </c>
      <c r="F4" s="253"/>
      <c r="G4" s="254"/>
      <c r="I4" s="9" t="s">
        <v>178</v>
      </c>
    </row>
    <row r="5" spans="2:9" ht="19.7" customHeight="1">
      <c r="B5" s="527"/>
      <c r="C5" s="523"/>
      <c r="D5" s="525"/>
      <c r="E5" s="255" t="s">
        <v>4</v>
      </c>
      <c r="F5" s="256" t="s">
        <v>3</v>
      </c>
      <c r="G5" s="257" t="s">
        <v>6</v>
      </c>
    </row>
    <row r="6" spans="2:9">
      <c r="B6" s="258">
        <v>4</v>
      </c>
      <c r="C6" s="259" t="s">
        <v>53</v>
      </c>
      <c r="D6" s="260">
        <v>36302</v>
      </c>
      <c r="E6" s="376">
        <v>0.39807558945908461</v>
      </c>
      <c r="F6" s="376">
        <v>0.25729990356798454</v>
      </c>
      <c r="G6" s="376">
        <v>0.33143431023463893</v>
      </c>
    </row>
    <row r="7" spans="2:9">
      <c r="B7" s="261">
        <v>11</v>
      </c>
      <c r="C7" s="262" t="s">
        <v>54</v>
      </c>
      <c r="D7" s="263">
        <v>66900</v>
      </c>
      <c r="E7" s="377">
        <v>0.36994427127609331</v>
      </c>
      <c r="F7" s="377">
        <v>0.23303532416899136</v>
      </c>
      <c r="G7" s="377">
        <v>0.29748802710742922</v>
      </c>
      <c r="H7" s="247"/>
    </row>
    <row r="8" spans="2:9">
      <c r="B8" s="261">
        <v>14</v>
      </c>
      <c r="C8" s="262" t="s">
        <v>55</v>
      </c>
      <c r="D8" s="263">
        <v>57712</v>
      </c>
      <c r="E8" s="377">
        <v>0.39232558880708801</v>
      </c>
      <c r="F8" s="377">
        <v>0.25965863654538185</v>
      </c>
      <c r="G8" s="377">
        <v>0.3313658390941871</v>
      </c>
      <c r="H8" s="247"/>
    </row>
    <row r="9" spans="2:9">
      <c r="B9" s="261">
        <v>18</v>
      </c>
      <c r="C9" s="262" t="s">
        <v>56</v>
      </c>
      <c r="D9" s="263">
        <v>62571</v>
      </c>
      <c r="E9" s="377">
        <v>0.39129636430407638</v>
      </c>
      <c r="F9" s="377">
        <v>0.25407016211613914</v>
      </c>
      <c r="G9" s="377">
        <v>0.32864991491060364</v>
      </c>
      <c r="H9" s="247"/>
    </row>
    <row r="10" spans="2:9">
      <c r="B10" s="261">
        <v>21</v>
      </c>
      <c r="C10" s="262" t="s">
        <v>57</v>
      </c>
      <c r="D10" s="263">
        <v>30540</v>
      </c>
      <c r="E10" s="377">
        <v>0.38844505262310586</v>
      </c>
      <c r="F10" s="377">
        <v>0.22485692560131268</v>
      </c>
      <c r="G10" s="377">
        <v>0.3064203798649503</v>
      </c>
      <c r="H10" s="247"/>
    </row>
    <row r="11" spans="2:9">
      <c r="B11" s="261">
        <v>23</v>
      </c>
      <c r="C11" s="262" t="s">
        <v>58</v>
      </c>
      <c r="D11" s="263">
        <v>54866</v>
      </c>
      <c r="E11" s="377">
        <v>0.46171295858707245</v>
      </c>
      <c r="F11" s="377">
        <v>0.29479208259654327</v>
      </c>
      <c r="G11" s="377">
        <v>0.38053029830146412</v>
      </c>
      <c r="H11" s="247"/>
    </row>
    <row r="12" spans="2:9">
      <c r="B12" s="261">
        <v>29</v>
      </c>
      <c r="C12" s="262" t="s">
        <v>59</v>
      </c>
      <c r="D12" s="263">
        <v>78364</v>
      </c>
      <c r="E12" s="377">
        <v>0.35317583377970735</v>
      </c>
      <c r="F12" s="377">
        <v>0.21224140262315772</v>
      </c>
      <c r="G12" s="377">
        <v>0.28495274665735781</v>
      </c>
      <c r="H12" s="247"/>
    </row>
    <row r="13" spans="2:9">
      <c r="B13" s="261">
        <v>41</v>
      </c>
      <c r="C13" s="262" t="s">
        <v>60</v>
      </c>
      <c r="D13" s="263">
        <v>110511</v>
      </c>
      <c r="E13" s="377">
        <v>0.3468513089057359</v>
      </c>
      <c r="F13" s="377">
        <v>0.2220922832572737</v>
      </c>
      <c r="G13" s="377">
        <v>0.28723478911787409</v>
      </c>
      <c r="H13" s="247"/>
    </row>
    <row r="14" spans="2:9" s="268" customFormat="1">
      <c r="B14" s="264"/>
      <c r="C14" s="265" t="s">
        <v>52</v>
      </c>
      <c r="D14" s="266">
        <v>497766</v>
      </c>
      <c r="E14" s="378">
        <v>0.37796187917127794</v>
      </c>
      <c r="F14" s="378">
        <v>0.23866073710048344</v>
      </c>
      <c r="G14" s="378">
        <v>0.31060619769706399</v>
      </c>
      <c r="H14" s="267"/>
    </row>
    <row r="15" spans="2:9">
      <c r="B15" s="261">
        <v>22</v>
      </c>
      <c r="C15" s="262" t="s">
        <v>62</v>
      </c>
      <c r="D15" s="263">
        <v>13239</v>
      </c>
      <c r="E15" s="377">
        <v>0.32784470712640207</v>
      </c>
      <c r="F15" s="377">
        <v>0.16823533754106226</v>
      </c>
      <c r="G15" s="377">
        <v>0.24712536399611737</v>
      </c>
      <c r="H15" s="247"/>
    </row>
    <row r="16" spans="2:9">
      <c r="B16" s="261">
        <v>44</v>
      </c>
      <c r="C16" s="262" t="s">
        <v>63</v>
      </c>
      <c r="D16" s="263">
        <v>8938</v>
      </c>
      <c r="E16" s="377">
        <v>0.31020688078637559</v>
      </c>
      <c r="F16" s="377">
        <v>0.19005847953216373</v>
      </c>
      <c r="G16" s="377">
        <v>0.24851248401267864</v>
      </c>
      <c r="H16" s="247"/>
    </row>
    <row r="17" spans="2:8">
      <c r="B17" s="261">
        <v>50</v>
      </c>
      <c r="C17" s="262" t="s">
        <v>64</v>
      </c>
      <c r="D17" s="263">
        <v>40749</v>
      </c>
      <c r="E17" s="377">
        <v>0.25776569186875892</v>
      </c>
      <c r="F17" s="377">
        <v>0.11374708137557292</v>
      </c>
      <c r="G17" s="377">
        <v>0.18844949660782581</v>
      </c>
      <c r="H17" s="247"/>
    </row>
    <row r="18" spans="2:8" s="268" customFormat="1">
      <c r="B18" s="261"/>
      <c r="C18" s="265" t="s">
        <v>61</v>
      </c>
      <c r="D18" s="266">
        <v>62926</v>
      </c>
      <c r="E18" s="378">
        <v>0.2755272613153833</v>
      </c>
      <c r="F18" s="378">
        <v>0.13303126294826043</v>
      </c>
      <c r="G18" s="378">
        <v>0.20579453250962321</v>
      </c>
      <c r="H18" s="267"/>
    </row>
    <row r="19" spans="2:8" s="268" customFormat="1">
      <c r="B19" s="261">
        <v>33</v>
      </c>
      <c r="C19" s="265" t="s">
        <v>65</v>
      </c>
      <c r="D19" s="266">
        <v>45649</v>
      </c>
      <c r="E19" s="378">
        <v>0.21407149437754416</v>
      </c>
      <c r="F19" s="378">
        <v>8.7447979959130742E-2</v>
      </c>
      <c r="G19" s="378">
        <v>0.15198247418904837</v>
      </c>
      <c r="H19" s="267"/>
    </row>
    <row r="20" spans="2:8" s="268" customFormat="1">
      <c r="B20" s="261">
        <v>7</v>
      </c>
      <c r="C20" s="265" t="s">
        <v>184</v>
      </c>
      <c r="D20" s="266">
        <v>35823</v>
      </c>
      <c r="E20" s="378">
        <v>0.23016446271807978</v>
      </c>
      <c r="F20" s="378">
        <v>0.12002363704011731</v>
      </c>
      <c r="G20" s="378">
        <v>0.17968099513467423</v>
      </c>
      <c r="H20" s="267"/>
    </row>
    <row r="21" spans="2:8">
      <c r="B21" s="261">
        <v>35</v>
      </c>
      <c r="C21" s="262" t="s">
        <v>67</v>
      </c>
      <c r="D21" s="263">
        <v>48565</v>
      </c>
      <c r="E21" s="377">
        <v>0.32957090287077573</v>
      </c>
      <c r="F21" s="377">
        <v>0.21248057487353003</v>
      </c>
      <c r="G21" s="377">
        <v>0.270415492722474</v>
      </c>
      <c r="H21" s="247"/>
    </row>
    <row r="22" spans="2:8">
      <c r="B22" s="261">
        <v>38</v>
      </c>
      <c r="C22" s="262" t="s">
        <v>68</v>
      </c>
      <c r="D22" s="263">
        <v>50976</v>
      </c>
      <c r="E22" s="377">
        <v>0.36855165367164977</v>
      </c>
      <c r="F22" s="377">
        <v>0.25843469130092378</v>
      </c>
      <c r="G22" s="377">
        <v>0.31425735615956996</v>
      </c>
      <c r="H22" s="247"/>
    </row>
    <row r="23" spans="2:8" s="268" customFormat="1">
      <c r="B23" s="261"/>
      <c r="C23" s="265" t="s">
        <v>66</v>
      </c>
      <c r="D23" s="266">
        <v>99541</v>
      </c>
      <c r="E23" s="378">
        <v>0.3483036382341938</v>
      </c>
      <c r="F23" s="378">
        <v>0.23401276869911555</v>
      </c>
      <c r="G23" s="378">
        <v>0.2912216029607525</v>
      </c>
      <c r="H23" s="267"/>
    </row>
    <row r="24" spans="2:8" s="268" customFormat="1">
      <c r="B24" s="261">
        <v>39</v>
      </c>
      <c r="C24" s="265" t="s">
        <v>69</v>
      </c>
      <c r="D24" s="266">
        <v>24587</v>
      </c>
      <c r="E24" s="378">
        <v>0.227063599458728</v>
      </c>
      <c r="F24" s="378">
        <v>0.11254306678775822</v>
      </c>
      <c r="G24" s="378">
        <v>0.17161303831925734</v>
      </c>
      <c r="H24" s="267"/>
    </row>
    <row r="25" spans="2:8">
      <c r="B25" s="261">
        <v>5</v>
      </c>
      <c r="C25" s="262" t="s">
        <v>71</v>
      </c>
      <c r="D25" s="263">
        <v>14623</v>
      </c>
      <c r="E25" s="377">
        <v>0.46000443164192334</v>
      </c>
      <c r="F25" s="377">
        <v>0.30407583850632791</v>
      </c>
      <c r="G25" s="377">
        <v>0.376561172198903</v>
      </c>
      <c r="H25" s="247"/>
    </row>
    <row r="26" spans="2:8">
      <c r="B26" s="261">
        <v>9</v>
      </c>
      <c r="C26" s="262" t="s">
        <v>72</v>
      </c>
      <c r="D26" s="263">
        <v>17700</v>
      </c>
      <c r="E26" s="377">
        <v>0.26207002591925493</v>
      </c>
      <c r="F26" s="377">
        <v>0.12671601467261184</v>
      </c>
      <c r="G26" s="377">
        <v>0.19439227702546868</v>
      </c>
      <c r="H26" s="247"/>
    </row>
    <row r="27" spans="2:8">
      <c r="B27" s="261">
        <v>24</v>
      </c>
      <c r="C27" s="262" t="s">
        <v>73</v>
      </c>
      <c r="D27" s="263">
        <v>29964</v>
      </c>
      <c r="E27" s="377">
        <v>0.2764807215585216</v>
      </c>
      <c r="F27" s="377">
        <v>0.14790647877542754</v>
      </c>
      <c r="G27" s="377">
        <v>0.21323806744995338</v>
      </c>
      <c r="H27" s="247"/>
    </row>
    <row r="28" spans="2:8">
      <c r="B28" s="261">
        <v>34</v>
      </c>
      <c r="C28" s="262" t="s">
        <v>74</v>
      </c>
      <c r="D28" s="263">
        <v>10519</v>
      </c>
      <c r="E28" s="377">
        <v>0.32949342785408359</v>
      </c>
      <c r="F28" s="377">
        <v>0.17200143859018163</v>
      </c>
      <c r="G28" s="377">
        <v>0.24717437789317856</v>
      </c>
      <c r="H28" s="247"/>
    </row>
    <row r="29" spans="2:8">
      <c r="B29" s="261">
        <v>37</v>
      </c>
      <c r="C29" s="262" t="s">
        <v>75</v>
      </c>
      <c r="D29" s="263">
        <v>26885</v>
      </c>
      <c r="E29" s="377">
        <v>0.3942688494816235</v>
      </c>
      <c r="F29" s="377">
        <v>0.27282864276537466</v>
      </c>
      <c r="G29" s="377">
        <v>0.33233618057529946</v>
      </c>
      <c r="H29" s="247"/>
    </row>
    <row r="30" spans="2:8">
      <c r="B30" s="261">
        <v>40</v>
      </c>
      <c r="C30" s="262" t="s">
        <v>76</v>
      </c>
      <c r="D30" s="263">
        <v>9416</v>
      </c>
      <c r="E30" s="377">
        <v>0.36788409296709929</v>
      </c>
      <c r="F30" s="377">
        <v>0.1913594470046083</v>
      </c>
      <c r="G30" s="377">
        <v>0.27755342667649224</v>
      </c>
      <c r="H30" s="247"/>
    </row>
    <row r="31" spans="2:8">
      <c r="B31" s="261">
        <v>42</v>
      </c>
      <c r="C31" s="262" t="s">
        <v>77</v>
      </c>
      <c r="D31" s="263">
        <v>5591</v>
      </c>
      <c r="E31" s="377">
        <v>0.32799568189996403</v>
      </c>
      <c r="F31" s="377">
        <v>0.17366071428571428</v>
      </c>
      <c r="G31" s="377">
        <v>0.25053773077612473</v>
      </c>
      <c r="H31" s="247"/>
    </row>
    <row r="32" spans="2:8">
      <c r="B32" s="261">
        <v>47</v>
      </c>
      <c r="C32" s="262" t="s">
        <v>78</v>
      </c>
      <c r="D32" s="263">
        <v>23839</v>
      </c>
      <c r="E32" s="377">
        <v>0.28304116962467268</v>
      </c>
      <c r="F32" s="377">
        <v>0.13337201992359399</v>
      </c>
      <c r="G32" s="377">
        <v>0.20370164660041529</v>
      </c>
      <c r="H32" s="247"/>
    </row>
    <row r="33" spans="2:8">
      <c r="B33" s="261">
        <v>49</v>
      </c>
      <c r="C33" s="262" t="s">
        <v>79</v>
      </c>
      <c r="D33" s="263">
        <v>19330</v>
      </c>
      <c r="E33" s="377">
        <v>0.46389930600456919</v>
      </c>
      <c r="F33" s="377">
        <v>0.34534461910519954</v>
      </c>
      <c r="G33" s="377">
        <v>0.40263283967589408</v>
      </c>
      <c r="H33" s="247"/>
    </row>
    <row r="34" spans="2:8" s="268" customFormat="1">
      <c r="B34" s="261"/>
      <c r="C34" s="265" t="s">
        <v>70</v>
      </c>
      <c r="D34" s="266">
        <v>157867</v>
      </c>
      <c r="E34" s="378">
        <v>0.32700701778881475</v>
      </c>
      <c r="F34" s="378">
        <v>0.18929469029364043</v>
      </c>
      <c r="G34" s="378">
        <v>0.2566367221664082</v>
      </c>
      <c r="H34" s="267"/>
    </row>
    <row r="35" spans="2:8">
      <c r="B35" s="261">
        <v>2</v>
      </c>
      <c r="C35" s="262" t="s">
        <v>81</v>
      </c>
      <c r="D35" s="263">
        <v>27756</v>
      </c>
      <c r="E35" s="377">
        <v>0.4551115570770865</v>
      </c>
      <c r="F35" s="377">
        <v>0.31440369077052482</v>
      </c>
      <c r="G35" s="377">
        <v>0.37961076083537343</v>
      </c>
      <c r="H35" s="247"/>
    </row>
    <row r="36" spans="2:8">
      <c r="B36" s="261">
        <v>13</v>
      </c>
      <c r="C36" s="262" t="s">
        <v>82</v>
      </c>
      <c r="D36" s="263">
        <v>37096</v>
      </c>
      <c r="E36" s="377">
        <v>0.46993621481778847</v>
      </c>
      <c r="F36" s="377">
        <v>0.2901765504753282</v>
      </c>
      <c r="G36" s="377">
        <v>0.37072644234132496</v>
      </c>
      <c r="H36" s="247"/>
    </row>
    <row r="37" spans="2:8">
      <c r="B37" s="261">
        <v>16</v>
      </c>
      <c r="C37" s="262" t="s">
        <v>83</v>
      </c>
      <c r="D37" s="263">
        <v>18807</v>
      </c>
      <c r="E37" s="377">
        <v>0.49727992087042533</v>
      </c>
      <c r="F37" s="377">
        <v>0.35979445015416239</v>
      </c>
      <c r="G37" s="377">
        <v>0.42220226737007521</v>
      </c>
      <c r="H37" s="247"/>
    </row>
    <row r="38" spans="2:8">
      <c r="B38" s="261">
        <v>19</v>
      </c>
      <c r="C38" s="262" t="s">
        <v>84</v>
      </c>
      <c r="D38" s="263">
        <v>9026</v>
      </c>
      <c r="E38" s="377">
        <v>0.30284053905114972</v>
      </c>
      <c r="F38" s="377">
        <v>0.13103296703296705</v>
      </c>
      <c r="G38" s="377">
        <v>0.21132729273489265</v>
      </c>
      <c r="H38" s="247"/>
    </row>
    <row r="39" spans="2:8">
      <c r="B39" s="261">
        <v>45</v>
      </c>
      <c r="C39" s="262" t="s">
        <v>85</v>
      </c>
      <c r="D39" s="263">
        <v>39677</v>
      </c>
      <c r="E39" s="377">
        <v>0.44436267572412491</v>
      </c>
      <c r="F39" s="377">
        <v>0.24681684622918706</v>
      </c>
      <c r="G39" s="377">
        <v>0.3352825357658929</v>
      </c>
      <c r="H39" s="247"/>
    </row>
    <row r="40" spans="2:8" s="270" customFormat="1">
      <c r="B40" s="261"/>
      <c r="C40" s="265" t="s">
        <v>80</v>
      </c>
      <c r="D40" s="266">
        <v>132362</v>
      </c>
      <c r="E40" s="378">
        <v>0.44294290800358355</v>
      </c>
      <c r="F40" s="378">
        <v>0.27176051470197266</v>
      </c>
      <c r="G40" s="378">
        <v>0.34944756121708137</v>
      </c>
      <c r="H40" s="269"/>
    </row>
    <row r="41" spans="2:8">
      <c r="B41" s="261">
        <v>8</v>
      </c>
      <c r="C41" s="262" t="s">
        <v>87</v>
      </c>
      <c r="D41" s="263">
        <v>183250</v>
      </c>
      <c r="E41" s="377">
        <v>0.18761530909987079</v>
      </c>
      <c r="F41" s="377">
        <v>7.8815231450497097E-2</v>
      </c>
      <c r="G41" s="377">
        <v>0.13975758065709323</v>
      </c>
      <c r="H41" s="247"/>
    </row>
    <row r="42" spans="2:8">
      <c r="B42" s="261">
        <v>17</v>
      </c>
      <c r="C42" s="262" t="s">
        <v>185</v>
      </c>
      <c r="D42" s="263">
        <v>26586</v>
      </c>
      <c r="E42" s="377">
        <v>0.21239146530255099</v>
      </c>
      <c r="F42" s="377">
        <v>0.10662486938349007</v>
      </c>
      <c r="G42" s="377">
        <v>0.16521560804638416</v>
      </c>
      <c r="H42" s="247"/>
    </row>
    <row r="43" spans="2:8">
      <c r="B43" s="261">
        <v>25</v>
      </c>
      <c r="C43" s="262" t="s">
        <v>191</v>
      </c>
      <c r="D43" s="263">
        <v>21272</v>
      </c>
      <c r="E43" s="377">
        <v>0.27713059472716123</v>
      </c>
      <c r="F43" s="377">
        <v>0.1371009490940466</v>
      </c>
      <c r="G43" s="377">
        <v>0.21233143347673758</v>
      </c>
      <c r="H43" s="247"/>
    </row>
    <row r="44" spans="2:8">
      <c r="B44" s="261">
        <v>43</v>
      </c>
      <c r="C44" s="262" t="s">
        <v>88</v>
      </c>
      <c r="D44" s="263">
        <v>32082</v>
      </c>
      <c r="E44" s="377">
        <v>0.2479976333176285</v>
      </c>
      <c r="F44" s="377">
        <v>0.11469777718427154</v>
      </c>
      <c r="G44" s="377">
        <v>0.18476051163031773</v>
      </c>
      <c r="H44" s="247"/>
    </row>
    <row r="45" spans="2:8" s="270" customFormat="1">
      <c r="B45" s="261"/>
      <c r="C45" s="265" t="s">
        <v>86</v>
      </c>
      <c r="D45" s="266">
        <v>263190</v>
      </c>
      <c r="E45" s="378">
        <v>0.20055829068899553</v>
      </c>
      <c r="F45" s="378">
        <v>8.8662510196047151E-2</v>
      </c>
      <c r="G45" s="378">
        <v>0.1507440118217121</v>
      </c>
      <c r="H45" s="269"/>
    </row>
    <row r="46" spans="2:8">
      <c r="B46" s="261">
        <v>3</v>
      </c>
      <c r="C46" s="262" t="s">
        <v>90</v>
      </c>
      <c r="D46" s="263">
        <v>91778</v>
      </c>
      <c r="E46" s="377">
        <v>0.33705256368913256</v>
      </c>
      <c r="F46" s="377">
        <v>0.22017117504671038</v>
      </c>
      <c r="G46" s="377">
        <v>0.28126446116363524</v>
      </c>
      <c r="H46" s="247"/>
    </row>
    <row r="47" spans="2:8">
      <c r="B47" s="261">
        <v>12</v>
      </c>
      <c r="C47" s="262" t="s">
        <v>91</v>
      </c>
      <c r="D47" s="263">
        <v>31516</v>
      </c>
      <c r="E47" s="377">
        <v>0.30656852120307948</v>
      </c>
      <c r="F47" s="377">
        <v>0.15416778853006857</v>
      </c>
      <c r="G47" s="377">
        <v>0.23485926776013294</v>
      </c>
      <c r="H47" s="247"/>
    </row>
    <row r="48" spans="2:8">
      <c r="B48" s="261">
        <v>46</v>
      </c>
      <c r="C48" s="262" t="s">
        <v>92</v>
      </c>
      <c r="D48" s="263">
        <v>133913</v>
      </c>
      <c r="E48" s="377">
        <v>0.31459870657491085</v>
      </c>
      <c r="F48" s="377">
        <v>0.16381508768844316</v>
      </c>
      <c r="G48" s="377">
        <v>0.24302791736764068</v>
      </c>
      <c r="H48" s="247"/>
    </row>
    <row r="49" spans="2:8" s="270" customFormat="1">
      <c r="B49" s="261"/>
      <c r="C49" s="265" t="s">
        <v>89</v>
      </c>
      <c r="D49" s="266">
        <v>257207</v>
      </c>
      <c r="E49" s="378">
        <v>0.320735496262263</v>
      </c>
      <c r="F49" s="378">
        <v>0.18081663152504907</v>
      </c>
      <c r="G49" s="378">
        <v>0.25427897757324408</v>
      </c>
      <c r="H49" s="269"/>
    </row>
    <row r="50" spans="2:8">
      <c r="B50" s="261">
        <v>6</v>
      </c>
      <c r="C50" s="262" t="s">
        <v>94</v>
      </c>
      <c r="D50" s="263">
        <v>59654</v>
      </c>
      <c r="E50" s="377">
        <v>0.5074753974261923</v>
      </c>
      <c r="F50" s="377">
        <v>0.38101313216757032</v>
      </c>
      <c r="G50" s="377">
        <v>0.44018270231181883</v>
      </c>
      <c r="H50" s="247"/>
    </row>
    <row r="51" spans="2:8">
      <c r="B51" s="261">
        <v>10</v>
      </c>
      <c r="C51" s="262" t="s">
        <v>95</v>
      </c>
      <c r="D51" s="263">
        <v>38645</v>
      </c>
      <c r="E51" s="377">
        <v>0.46899930900182174</v>
      </c>
      <c r="F51" s="377">
        <v>0.33715862870424174</v>
      </c>
      <c r="G51" s="377">
        <v>0.4027828443379019</v>
      </c>
      <c r="H51" s="247"/>
    </row>
    <row r="52" spans="2:8" s="270" customFormat="1">
      <c r="B52" s="261"/>
      <c r="C52" s="265" t="s">
        <v>93</v>
      </c>
      <c r="D52" s="266">
        <v>98299</v>
      </c>
      <c r="E52" s="378">
        <v>0.49094589124274729</v>
      </c>
      <c r="F52" s="378">
        <v>0.36344668789120621</v>
      </c>
      <c r="G52" s="378">
        <v>0.42468008260392454</v>
      </c>
      <c r="H52" s="269"/>
    </row>
    <row r="53" spans="2:8">
      <c r="B53" s="261">
        <v>15</v>
      </c>
      <c r="C53" s="262" t="s">
        <v>186</v>
      </c>
      <c r="D53" s="263">
        <v>82876</v>
      </c>
      <c r="E53" s="377">
        <v>0.35371140956320235</v>
      </c>
      <c r="F53" s="377">
        <v>0.18594078455125235</v>
      </c>
      <c r="G53" s="377">
        <v>0.27545451523913983</v>
      </c>
      <c r="H53" s="247"/>
    </row>
    <row r="54" spans="2:8">
      <c r="B54" s="261">
        <v>27</v>
      </c>
      <c r="C54" s="262" t="s">
        <v>97</v>
      </c>
      <c r="D54" s="263">
        <v>36182</v>
      </c>
      <c r="E54" s="377">
        <v>0.35152465313161402</v>
      </c>
      <c r="F54" s="377">
        <v>0.26918111037208031</v>
      </c>
      <c r="G54" s="377">
        <v>0.31489169125262179</v>
      </c>
      <c r="H54" s="247"/>
    </row>
    <row r="55" spans="2:8">
      <c r="B55" s="261">
        <v>32</v>
      </c>
      <c r="C55" s="262" t="s">
        <v>187</v>
      </c>
      <c r="D55" s="263">
        <v>37894</v>
      </c>
      <c r="E55" s="377">
        <v>0.41474292158638482</v>
      </c>
      <c r="F55" s="377">
        <v>0.28169654858655419</v>
      </c>
      <c r="G55" s="377">
        <v>0.35454715568862277</v>
      </c>
      <c r="H55" s="247"/>
    </row>
    <row r="56" spans="2:8">
      <c r="B56" s="261">
        <v>36</v>
      </c>
      <c r="C56" s="262" t="s">
        <v>98</v>
      </c>
      <c r="D56" s="263">
        <v>63310</v>
      </c>
      <c r="E56" s="377">
        <v>0.33894504855409058</v>
      </c>
      <c r="F56" s="377">
        <v>0.16643182832587977</v>
      </c>
      <c r="G56" s="377">
        <v>0.25846935192821158</v>
      </c>
      <c r="H56" s="247"/>
    </row>
    <row r="57" spans="2:8" s="270" customFormat="1">
      <c r="B57" s="261"/>
      <c r="C57" s="265" t="s">
        <v>96</v>
      </c>
      <c r="D57" s="266">
        <v>220262</v>
      </c>
      <c r="E57" s="378">
        <v>0.35734512803522933</v>
      </c>
      <c r="F57" s="378">
        <v>0.20474026542549134</v>
      </c>
      <c r="G57" s="378">
        <v>0.28695080087806724</v>
      </c>
      <c r="H57" s="269"/>
    </row>
    <row r="58" spans="2:8" s="270" customFormat="1">
      <c r="B58" s="261">
        <v>28</v>
      </c>
      <c r="C58" s="265" t="s">
        <v>99</v>
      </c>
      <c r="D58" s="266">
        <v>177553</v>
      </c>
      <c r="E58" s="378">
        <v>0.2063960728799826</v>
      </c>
      <c r="F58" s="378">
        <v>8.3822397710027974E-2</v>
      </c>
      <c r="G58" s="378">
        <v>0.14913715262466035</v>
      </c>
      <c r="H58" s="269"/>
    </row>
    <row r="59" spans="2:8" s="270" customFormat="1">
      <c r="B59" s="261">
        <v>30</v>
      </c>
      <c r="C59" s="265" t="s">
        <v>100</v>
      </c>
      <c r="D59" s="266">
        <v>72128</v>
      </c>
      <c r="E59" s="378">
        <v>0.36054384877595291</v>
      </c>
      <c r="F59" s="378">
        <v>0.20748398605367713</v>
      </c>
      <c r="G59" s="378">
        <v>0.28575729963155183</v>
      </c>
      <c r="H59" s="269"/>
    </row>
    <row r="60" spans="2:8" s="270" customFormat="1">
      <c r="B60" s="261">
        <v>31</v>
      </c>
      <c r="C60" s="265" t="s">
        <v>101</v>
      </c>
      <c r="D60" s="266">
        <v>22734</v>
      </c>
      <c r="E60" s="378">
        <v>0.23447700873300736</v>
      </c>
      <c r="F60" s="378">
        <v>8.8785114288605832E-2</v>
      </c>
      <c r="G60" s="378">
        <v>0.16246346465808637</v>
      </c>
      <c r="H60" s="269"/>
    </row>
    <row r="61" spans="2:8">
      <c r="B61" s="261">
        <v>1</v>
      </c>
      <c r="C61" s="262" t="s">
        <v>188</v>
      </c>
      <c r="D61" s="263">
        <v>8250</v>
      </c>
      <c r="E61" s="377">
        <v>0.15517284537785678</v>
      </c>
      <c r="F61" s="377">
        <v>5.1956934768841036E-2</v>
      </c>
      <c r="G61" s="377">
        <v>0.10387288477034649</v>
      </c>
      <c r="H61" s="247"/>
    </row>
    <row r="62" spans="2:8">
      <c r="B62" s="261">
        <v>20</v>
      </c>
      <c r="C62" s="262" t="s">
        <v>189</v>
      </c>
      <c r="D62" s="263">
        <v>18936</v>
      </c>
      <c r="E62" s="377">
        <v>0.14351901840490797</v>
      </c>
      <c r="F62" s="377">
        <v>4.7862546309647938E-2</v>
      </c>
      <c r="G62" s="377">
        <v>9.8610105765275041E-2</v>
      </c>
      <c r="H62" s="247"/>
    </row>
    <row r="63" spans="2:8">
      <c r="B63" s="261">
        <v>48</v>
      </c>
      <c r="C63" s="262" t="s">
        <v>190</v>
      </c>
      <c r="D63" s="263">
        <v>33350</v>
      </c>
      <c r="E63" s="377">
        <v>0.16480625152111139</v>
      </c>
      <c r="F63" s="377">
        <v>5.8049524769383673E-2</v>
      </c>
      <c r="G63" s="377">
        <v>0.11308688192169708</v>
      </c>
      <c r="H63" s="247"/>
    </row>
    <row r="64" spans="2:8" s="270" customFormat="1">
      <c r="B64" s="261">
        <v>16</v>
      </c>
      <c r="C64" s="265" t="s">
        <v>164</v>
      </c>
      <c r="D64" s="266">
        <v>60536</v>
      </c>
      <c r="E64" s="378">
        <v>0.15611653525085842</v>
      </c>
      <c r="F64" s="378">
        <v>5.3796783201899401E-2</v>
      </c>
      <c r="G64" s="378">
        <v>0.10688626825035004</v>
      </c>
      <c r="H64" s="269"/>
    </row>
    <row r="65" spans="2:12" s="270" customFormat="1">
      <c r="B65" s="261">
        <v>26</v>
      </c>
      <c r="C65" s="265" t="s">
        <v>160</v>
      </c>
      <c r="D65" s="266">
        <v>15566</v>
      </c>
      <c r="E65" s="378">
        <v>0.28542721867430082</v>
      </c>
      <c r="F65" s="378">
        <v>0.14852815090025723</v>
      </c>
      <c r="G65" s="378">
        <v>0.21826186937379063</v>
      </c>
      <c r="H65" s="269"/>
    </row>
    <row r="66" spans="2:12">
      <c r="B66" s="261">
        <v>51</v>
      </c>
      <c r="C66" s="262" t="s">
        <v>104</v>
      </c>
      <c r="D66" s="263">
        <v>2155</v>
      </c>
      <c r="E66" s="377">
        <v>0.29889058081357406</v>
      </c>
      <c r="F66" s="377">
        <v>0.18205128205128204</v>
      </c>
      <c r="G66" s="377">
        <v>0.24248902891864521</v>
      </c>
      <c r="H66" s="247"/>
    </row>
    <row r="67" spans="2:12">
      <c r="B67" s="261">
        <v>52</v>
      </c>
      <c r="C67" s="262" t="s">
        <v>105</v>
      </c>
      <c r="D67" s="263">
        <v>2274</v>
      </c>
      <c r="E67" s="377">
        <v>0.32383419689119169</v>
      </c>
      <c r="F67" s="377">
        <v>0.22742221097900328</v>
      </c>
      <c r="G67" s="377">
        <v>0.2773508964507867</v>
      </c>
      <c r="H67" s="247"/>
    </row>
    <row r="68" spans="2:12" ht="18.600000000000001" customHeight="1">
      <c r="B68" s="271"/>
      <c r="C68" s="272" t="s">
        <v>45</v>
      </c>
      <c r="D68" s="273">
        <v>2248425</v>
      </c>
      <c r="E68" s="378">
        <v>0.28799999999999998</v>
      </c>
      <c r="F68" s="378">
        <v>0.16200000000000001</v>
      </c>
      <c r="G68" s="378">
        <v>0.22800000000000001</v>
      </c>
    </row>
    <row r="69" spans="2:12">
      <c r="C69" s="275"/>
      <c r="D69" s="302"/>
      <c r="E69" s="308"/>
      <c r="F69" s="303"/>
      <c r="G69" s="298"/>
      <c r="H69" s="303"/>
      <c r="I69" s="298"/>
    </row>
    <row r="70" spans="2:12">
      <c r="F70" s="344"/>
      <c r="G70" s="344"/>
      <c r="H70" s="247"/>
      <c r="I70" s="247"/>
    </row>
    <row r="73" spans="2:12">
      <c r="F73" s="344"/>
      <c r="G73" s="344"/>
      <c r="H73" s="247"/>
      <c r="I73" s="247"/>
    </row>
    <row r="74" spans="2:12">
      <c r="F74" s="344"/>
      <c r="G74" s="344"/>
      <c r="H74" s="247"/>
      <c r="I74" s="247"/>
    </row>
    <row r="75" spans="2:12">
      <c r="C75" s="446"/>
      <c r="D75" s="302"/>
      <c r="E75" s="308"/>
      <c r="F75" s="303"/>
      <c r="G75" s="298"/>
      <c r="H75" s="303"/>
      <c r="I75" s="298"/>
      <c r="J75" s="446"/>
      <c r="K75" s="446"/>
      <c r="L75" s="446"/>
    </row>
    <row r="76" spans="2:12">
      <c r="C76" s="446"/>
      <c r="D76" s="447"/>
      <c r="E76" s="448"/>
      <c r="F76" s="449"/>
      <c r="G76" s="449"/>
      <c r="H76" s="446"/>
      <c r="I76" s="446"/>
      <c r="J76" s="446"/>
      <c r="K76" s="446"/>
      <c r="L76" s="446"/>
    </row>
    <row r="77" spans="2:12">
      <c r="C77" s="446"/>
      <c r="D77" s="313"/>
      <c r="E77" s="289"/>
      <c r="F77" s="290"/>
      <c r="G77" s="314"/>
      <c r="H77" s="290"/>
      <c r="I77" s="315"/>
      <c r="J77" s="290"/>
      <c r="K77" s="446"/>
      <c r="L77" s="446"/>
    </row>
    <row r="78" spans="2:12">
      <c r="C78" s="446"/>
      <c r="D78" s="302"/>
      <c r="E78" s="297"/>
      <c r="F78" s="299"/>
      <c r="G78" s="298"/>
      <c r="H78" s="299"/>
      <c r="I78" s="298"/>
      <c r="J78" s="299"/>
      <c r="K78" s="446"/>
      <c r="L78" s="446"/>
    </row>
    <row r="79" spans="2:12">
      <c r="C79" s="446"/>
      <c r="D79" s="302"/>
      <c r="E79" s="308"/>
      <c r="F79" s="303"/>
      <c r="G79" s="298"/>
      <c r="H79" s="303"/>
      <c r="I79" s="298"/>
      <c r="J79" s="303"/>
      <c r="K79" s="446"/>
      <c r="L79" s="446"/>
    </row>
    <row r="80" spans="2:12">
      <c r="C80" s="446"/>
      <c r="D80" s="313"/>
      <c r="E80" s="289"/>
      <c r="F80" s="290"/>
      <c r="G80" s="314"/>
      <c r="H80" s="290"/>
      <c r="I80" s="315"/>
      <c r="J80" s="446"/>
      <c r="K80" s="446"/>
      <c r="L80" s="446"/>
    </row>
    <row r="81" spans="4:9">
      <c r="D81" s="302"/>
      <c r="E81" s="297"/>
      <c r="F81" s="299"/>
      <c r="G81" s="298"/>
      <c r="H81" s="299"/>
      <c r="I81" s="298"/>
    </row>
    <row r="82" spans="4:9">
      <c r="D82" s="302"/>
      <c r="E82" s="308"/>
      <c r="F82" s="303"/>
      <c r="G82" s="298"/>
      <c r="H82" s="303"/>
      <c r="I82" s="298"/>
    </row>
    <row r="83" spans="4:9">
      <c r="F83" s="344"/>
      <c r="G83" s="344"/>
      <c r="H83" s="247"/>
      <c r="I83" s="247"/>
    </row>
    <row r="84" spans="4:9">
      <c r="F84" s="344"/>
      <c r="G84" s="344"/>
      <c r="H84" s="247"/>
      <c r="I84" s="247"/>
    </row>
    <row r="85" spans="4:9">
      <c r="F85" s="344"/>
      <c r="G85" s="344"/>
      <c r="H85" s="247"/>
      <c r="I85" s="247"/>
    </row>
    <row r="86" spans="4:9">
      <c r="F86" s="344"/>
      <c r="G86" s="344"/>
      <c r="H86" s="247"/>
      <c r="I86" s="24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G96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K20" sqref="K20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3.7109375" style="174" customWidth="1"/>
    <col min="10" max="16384" width="11.42578125" style="215"/>
  </cols>
  <sheetData>
    <row r="1" spans="1:247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47" s="214" customFormat="1" ht="18.75">
      <c r="A3" s="407"/>
      <c r="B3" s="8"/>
      <c r="C3" s="165" t="s">
        <v>201</v>
      </c>
      <c r="D3" s="207"/>
      <c r="E3" s="208"/>
      <c r="F3" s="207"/>
      <c r="G3" s="207"/>
      <c r="H3" s="207"/>
      <c r="I3" s="207"/>
    </row>
    <row r="4" spans="1:247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47" s="214" customFormat="1" ht="18.75">
      <c r="A5" s="407"/>
      <c r="B5" s="8"/>
      <c r="C5" s="169" t="s">
        <v>215</v>
      </c>
      <c r="D5" s="207"/>
      <c r="E5" s="208"/>
      <c r="F5" s="207"/>
      <c r="G5" s="207"/>
      <c r="H5" s="207"/>
      <c r="I5" s="207"/>
      <c r="K5" s="9" t="s">
        <v>178</v>
      </c>
    </row>
    <row r="6" spans="1:247" ht="2.4500000000000002" customHeight="1">
      <c r="C6" s="171"/>
      <c r="D6" s="172"/>
      <c r="E6" s="173"/>
      <c r="F6" s="172"/>
      <c r="G6" s="172"/>
      <c r="H6" s="172"/>
      <c r="I6" s="172"/>
    </row>
    <row r="7" spans="1:247" ht="69" customHeight="1">
      <c r="B7" s="216" t="s">
        <v>167</v>
      </c>
      <c r="C7" s="217" t="s">
        <v>47</v>
      </c>
      <c r="D7" s="216" t="s">
        <v>195</v>
      </c>
      <c r="E7" s="218" t="s">
        <v>196</v>
      </c>
      <c r="F7" s="216" t="s">
        <v>197</v>
      </c>
      <c r="G7" s="216" t="s">
        <v>198</v>
      </c>
      <c r="H7" s="216" t="s">
        <v>199</v>
      </c>
      <c r="I7" s="216" t="s">
        <v>200</v>
      </c>
    </row>
    <row r="8" spans="1:247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47" s="223" customFormat="1" ht="18" customHeight="1">
      <c r="A9" s="12"/>
      <c r="B9" s="220"/>
      <c r="C9" s="221" t="s">
        <v>52</v>
      </c>
      <c r="D9" s="222">
        <v>11497</v>
      </c>
      <c r="E9" s="222">
        <v>68.152336660220158</v>
      </c>
      <c r="F9" s="222">
        <v>169.875</v>
      </c>
      <c r="G9" s="222">
        <v>630.25</v>
      </c>
      <c r="H9" s="222">
        <v>376.125</v>
      </c>
      <c r="I9" s="222">
        <v>260.875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26" customFormat="1" ht="18" customHeight="1">
      <c r="B10" s="220">
        <v>4</v>
      </c>
      <c r="C10" s="224" t="s">
        <v>53</v>
      </c>
      <c r="D10" s="225">
        <v>726</v>
      </c>
      <c r="E10" s="225">
        <v>70.400826446280988</v>
      </c>
      <c r="F10" s="225">
        <v>71</v>
      </c>
      <c r="G10" s="225">
        <v>296</v>
      </c>
      <c r="H10" s="225">
        <v>206</v>
      </c>
      <c r="I10" s="225">
        <v>153</v>
      </c>
    </row>
    <row r="11" spans="1:247" s="227" customFormat="1" ht="18" customHeight="1">
      <c r="B11" s="220">
        <v>11</v>
      </c>
      <c r="C11" s="224" t="s">
        <v>54</v>
      </c>
      <c r="D11" s="225">
        <v>787</v>
      </c>
      <c r="E11" s="225">
        <v>69.901524777636595</v>
      </c>
      <c r="F11" s="225">
        <v>89</v>
      </c>
      <c r="G11" s="225">
        <v>312</v>
      </c>
      <c r="H11" s="225">
        <v>218</v>
      </c>
      <c r="I11" s="225">
        <v>168</v>
      </c>
    </row>
    <row r="12" spans="1:247" s="227" customFormat="1" ht="18" customHeight="1">
      <c r="B12" s="220">
        <v>14</v>
      </c>
      <c r="C12" s="224" t="s">
        <v>55</v>
      </c>
      <c r="D12" s="225">
        <v>1058</v>
      </c>
      <c r="E12" s="225">
        <v>68.571833648393195</v>
      </c>
      <c r="F12" s="225">
        <v>111</v>
      </c>
      <c r="G12" s="225">
        <v>458</v>
      </c>
      <c r="H12" s="225">
        <v>295</v>
      </c>
      <c r="I12" s="225">
        <v>194</v>
      </c>
    </row>
    <row r="13" spans="1:247" s="227" customFormat="1" ht="18" customHeight="1">
      <c r="B13" s="220">
        <v>18</v>
      </c>
      <c r="C13" s="224" t="s">
        <v>56</v>
      </c>
      <c r="D13" s="225">
        <v>1913</v>
      </c>
      <c r="E13" s="225">
        <v>68.115007841087291</v>
      </c>
      <c r="F13" s="225">
        <v>227</v>
      </c>
      <c r="G13" s="225">
        <v>800</v>
      </c>
      <c r="H13" s="225">
        <v>509</v>
      </c>
      <c r="I13" s="225">
        <v>377</v>
      </c>
    </row>
    <row r="14" spans="1:247" s="227" customFormat="1" ht="18" customHeight="1">
      <c r="B14" s="220">
        <v>21</v>
      </c>
      <c r="C14" s="224" t="s">
        <v>57</v>
      </c>
      <c r="D14" s="225">
        <v>726</v>
      </c>
      <c r="E14" s="225">
        <v>67.5</v>
      </c>
      <c r="F14" s="225">
        <v>91</v>
      </c>
      <c r="G14" s="225">
        <v>311</v>
      </c>
      <c r="H14" s="225">
        <v>190</v>
      </c>
      <c r="I14" s="225">
        <v>134</v>
      </c>
    </row>
    <row r="15" spans="1:247" s="227" customFormat="1" ht="18" customHeight="1">
      <c r="B15" s="220">
        <v>23</v>
      </c>
      <c r="C15" s="224" t="s">
        <v>58</v>
      </c>
      <c r="D15" s="225">
        <v>1256</v>
      </c>
      <c r="E15" s="225">
        <v>69.816727707006365</v>
      </c>
      <c r="F15" s="225">
        <v>100</v>
      </c>
      <c r="G15" s="225">
        <v>569</v>
      </c>
      <c r="H15" s="225">
        <v>336</v>
      </c>
      <c r="I15" s="225">
        <v>251</v>
      </c>
    </row>
    <row r="16" spans="1:247" s="227" customFormat="1" ht="18" customHeight="1">
      <c r="B16" s="220">
        <v>29</v>
      </c>
      <c r="C16" s="224" t="s">
        <v>59</v>
      </c>
      <c r="D16" s="225">
        <v>2034</v>
      </c>
      <c r="E16" s="225">
        <v>64.708328416912479</v>
      </c>
      <c r="F16" s="225">
        <v>297</v>
      </c>
      <c r="G16" s="225">
        <v>918</v>
      </c>
      <c r="H16" s="225">
        <v>505</v>
      </c>
      <c r="I16" s="225">
        <v>314</v>
      </c>
    </row>
    <row r="17" spans="1:449" s="227" customFormat="1" ht="18" customHeight="1">
      <c r="B17" s="220">
        <v>41</v>
      </c>
      <c r="C17" s="224" t="s">
        <v>60</v>
      </c>
      <c r="D17" s="225">
        <v>2997</v>
      </c>
      <c r="E17" s="225">
        <v>66.204444444444448</v>
      </c>
      <c r="F17" s="225">
        <v>373</v>
      </c>
      <c r="G17" s="225">
        <v>1378</v>
      </c>
      <c r="H17" s="225">
        <v>750</v>
      </c>
      <c r="I17" s="225">
        <v>496</v>
      </c>
    </row>
    <row r="18" spans="1:449" s="228" customFormat="1" ht="18" customHeight="1">
      <c r="A18" s="12"/>
      <c r="B18" s="220"/>
      <c r="C18" s="221" t="s">
        <v>61</v>
      </c>
      <c r="D18" s="222">
        <v>3122</v>
      </c>
      <c r="E18" s="222">
        <v>56.60120304611192</v>
      </c>
      <c r="F18" s="222">
        <v>242</v>
      </c>
      <c r="G18" s="222">
        <v>540.66666666666663</v>
      </c>
      <c r="H18" s="222">
        <v>179</v>
      </c>
      <c r="I18" s="222">
        <v>79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26" customFormat="1" ht="18" customHeight="1">
      <c r="B19" s="220">
        <v>22</v>
      </c>
      <c r="C19" s="224" t="s">
        <v>62</v>
      </c>
      <c r="D19" s="225">
        <v>494</v>
      </c>
      <c r="E19" s="225">
        <v>55.966619433198375</v>
      </c>
      <c r="F19" s="225">
        <v>107</v>
      </c>
      <c r="G19" s="225">
        <v>276</v>
      </c>
      <c r="H19" s="225">
        <v>66</v>
      </c>
      <c r="I19" s="225">
        <v>45</v>
      </c>
    </row>
    <row r="20" spans="1:449" s="227" customFormat="1" ht="18" customHeight="1">
      <c r="B20" s="220">
        <v>40</v>
      </c>
      <c r="C20" s="224" t="s">
        <v>63</v>
      </c>
      <c r="D20" s="225">
        <v>309</v>
      </c>
      <c r="E20" s="225">
        <v>58.019417475728154</v>
      </c>
      <c r="F20" s="225">
        <v>53</v>
      </c>
      <c r="G20" s="225">
        <v>177</v>
      </c>
      <c r="H20" s="225">
        <v>59</v>
      </c>
      <c r="I20" s="225">
        <v>20</v>
      </c>
    </row>
    <row r="21" spans="1:449" s="227" customFormat="1" ht="18" customHeight="1">
      <c r="B21" s="220">
        <v>50</v>
      </c>
      <c r="C21" s="227" t="s">
        <v>64</v>
      </c>
      <c r="D21" s="229">
        <v>2319</v>
      </c>
      <c r="E21" s="229">
        <v>55.81757222940923</v>
      </c>
      <c r="F21" s="229">
        <v>566</v>
      </c>
      <c r="G21" s="229">
        <v>1169</v>
      </c>
      <c r="H21" s="229">
        <v>412</v>
      </c>
      <c r="I21" s="229">
        <v>172</v>
      </c>
    </row>
    <row r="22" spans="1:449" s="223" customFormat="1" ht="18" customHeight="1">
      <c r="A22" s="12"/>
      <c r="B22" s="220">
        <v>33</v>
      </c>
      <c r="C22" s="221" t="s">
        <v>65</v>
      </c>
      <c r="D22" s="222">
        <v>2719</v>
      </c>
      <c r="E22" s="222">
        <v>53.557061419639581</v>
      </c>
      <c r="F22" s="222">
        <v>855</v>
      </c>
      <c r="G22" s="222">
        <v>1229</v>
      </c>
      <c r="H22" s="222">
        <v>426</v>
      </c>
      <c r="I22" s="222">
        <v>209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3" customFormat="1" ht="18" customHeight="1">
      <c r="A23" s="12"/>
      <c r="B23" s="220">
        <v>7</v>
      </c>
      <c r="C23" s="221" t="s">
        <v>184</v>
      </c>
      <c r="D23" s="222">
        <v>816</v>
      </c>
      <c r="E23" s="222">
        <v>59.849816176470583</v>
      </c>
      <c r="F23" s="222">
        <v>158</v>
      </c>
      <c r="G23" s="222">
        <v>394</v>
      </c>
      <c r="H23" s="222">
        <v>180</v>
      </c>
      <c r="I23" s="222">
        <v>84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3" customFormat="1" ht="18" customHeight="1">
      <c r="A24" s="12"/>
      <c r="B24" s="220"/>
      <c r="C24" s="221" t="s">
        <v>66</v>
      </c>
      <c r="D24" s="222">
        <v>2142</v>
      </c>
      <c r="E24" s="222">
        <v>67.339082645392239</v>
      </c>
      <c r="F24" s="222">
        <v>165.5</v>
      </c>
      <c r="G24" s="222">
        <v>430</v>
      </c>
      <c r="H24" s="222">
        <v>246.5</v>
      </c>
      <c r="I24" s="222">
        <v>229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26" customFormat="1" ht="18" customHeight="1">
      <c r="B25" s="220">
        <v>35</v>
      </c>
      <c r="C25" s="224" t="s">
        <v>67</v>
      </c>
      <c r="D25" s="225">
        <v>1096</v>
      </c>
      <c r="E25" s="225">
        <v>68.897582116788328</v>
      </c>
      <c r="F25" s="225">
        <v>178</v>
      </c>
      <c r="G25" s="225">
        <v>403</v>
      </c>
      <c r="H25" s="225">
        <v>241</v>
      </c>
      <c r="I25" s="225">
        <v>274</v>
      </c>
    </row>
    <row r="26" spans="1:449" s="227" customFormat="1" ht="18" customHeight="1">
      <c r="B26" s="220">
        <v>38</v>
      </c>
      <c r="C26" s="224" t="s">
        <v>68</v>
      </c>
      <c r="D26" s="225">
        <v>1046</v>
      </c>
      <c r="E26" s="225">
        <v>65.780583173996163</v>
      </c>
      <c r="F26" s="225">
        <v>153</v>
      </c>
      <c r="G26" s="225">
        <v>457</v>
      </c>
      <c r="H26" s="225">
        <v>252</v>
      </c>
      <c r="I26" s="225">
        <v>184</v>
      </c>
    </row>
    <row r="27" spans="1:449" s="227" customFormat="1" ht="18" customHeight="1">
      <c r="B27" s="220">
        <v>39</v>
      </c>
      <c r="C27" s="221" t="s">
        <v>69</v>
      </c>
      <c r="D27" s="222">
        <v>676</v>
      </c>
      <c r="E27" s="222">
        <v>57.258934911242605</v>
      </c>
      <c r="F27" s="222">
        <v>173</v>
      </c>
      <c r="G27" s="222">
        <v>309</v>
      </c>
      <c r="H27" s="222">
        <v>122</v>
      </c>
      <c r="I27" s="222">
        <v>72</v>
      </c>
    </row>
    <row r="28" spans="1:449" s="223" customFormat="1" ht="18" customHeight="1">
      <c r="A28" s="12"/>
      <c r="B28" s="220"/>
      <c r="C28" s="221" t="s">
        <v>70</v>
      </c>
      <c r="D28" s="222">
        <v>5013</v>
      </c>
      <c r="E28" s="222">
        <v>55.142345889666608</v>
      </c>
      <c r="F28" s="222">
        <v>109.11111111111111</v>
      </c>
      <c r="G28" s="222">
        <v>256.44444444444446</v>
      </c>
      <c r="H28" s="222">
        <v>115.77777777777777</v>
      </c>
      <c r="I28" s="222">
        <v>75.666666666666671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1" customFormat="1" ht="18" customHeight="1">
      <c r="A29" s="408"/>
      <c r="B29" s="230">
        <v>5</v>
      </c>
      <c r="C29" s="224" t="s">
        <v>71</v>
      </c>
      <c r="D29" s="225">
        <v>382</v>
      </c>
      <c r="E29" s="225">
        <v>63.190863874345553</v>
      </c>
      <c r="F29" s="225">
        <v>65</v>
      </c>
      <c r="G29" s="225">
        <v>173</v>
      </c>
      <c r="H29" s="225">
        <v>90</v>
      </c>
      <c r="I29" s="225">
        <v>54</v>
      </c>
    </row>
    <row r="30" spans="1:449" s="227" customFormat="1" ht="18" customHeight="1">
      <c r="B30" s="220">
        <v>9</v>
      </c>
      <c r="C30" s="224" t="s">
        <v>72</v>
      </c>
      <c r="D30" s="225">
        <v>905</v>
      </c>
      <c r="E30" s="225">
        <v>59.974099447513808</v>
      </c>
      <c r="F30" s="225">
        <v>180</v>
      </c>
      <c r="G30" s="225">
        <v>449</v>
      </c>
      <c r="H30" s="225">
        <v>146</v>
      </c>
      <c r="I30" s="225">
        <v>130</v>
      </c>
    </row>
    <row r="31" spans="1:449" s="227" customFormat="1" ht="18" customHeight="1">
      <c r="B31" s="220">
        <v>24</v>
      </c>
      <c r="C31" s="224" t="s">
        <v>73</v>
      </c>
      <c r="D31" s="225">
        <v>1363</v>
      </c>
      <c r="E31" s="225">
        <v>58.431467351430662</v>
      </c>
      <c r="F31" s="225">
        <v>326</v>
      </c>
      <c r="G31" s="225">
        <v>603</v>
      </c>
      <c r="H31" s="225">
        <v>276</v>
      </c>
      <c r="I31" s="225">
        <v>158</v>
      </c>
    </row>
    <row r="32" spans="1:449" s="227" customFormat="1" ht="18" customHeight="1">
      <c r="B32" s="220">
        <v>34</v>
      </c>
      <c r="C32" s="227" t="s">
        <v>74</v>
      </c>
      <c r="D32" s="229">
        <v>454</v>
      </c>
      <c r="E32" s="229">
        <v>63.023810572687225</v>
      </c>
      <c r="F32" s="229">
        <v>87</v>
      </c>
      <c r="G32" s="229">
        <v>193</v>
      </c>
      <c r="H32" s="229">
        <v>104</v>
      </c>
      <c r="I32" s="229">
        <v>70</v>
      </c>
    </row>
    <row r="33" spans="1:247" s="227" customFormat="1" ht="18" customHeight="1">
      <c r="B33" s="220">
        <v>37</v>
      </c>
      <c r="C33" s="227" t="s">
        <v>75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</row>
    <row r="34" spans="1:247" s="227" customFormat="1" ht="18" customHeight="1">
      <c r="B34" s="220">
        <v>40</v>
      </c>
      <c r="C34" s="224" t="s">
        <v>76</v>
      </c>
      <c r="D34" s="225">
        <v>399</v>
      </c>
      <c r="E34" s="225">
        <v>64.889273182957396</v>
      </c>
      <c r="F34" s="225">
        <v>52</v>
      </c>
      <c r="G34" s="225">
        <v>192</v>
      </c>
      <c r="H34" s="225">
        <v>87</v>
      </c>
      <c r="I34" s="225">
        <v>68</v>
      </c>
    </row>
    <row r="35" spans="1:247" s="227" customFormat="1" ht="18" customHeight="1">
      <c r="B35" s="220">
        <v>42</v>
      </c>
      <c r="C35" s="224" t="s">
        <v>77</v>
      </c>
      <c r="D35" s="225">
        <v>256</v>
      </c>
      <c r="E35" s="225">
        <v>63.425546875000002</v>
      </c>
      <c r="F35" s="225">
        <v>38</v>
      </c>
      <c r="G35" s="225">
        <v>121</v>
      </c>
      <c r="H35" s="225">
        <v>63</v>
      </c>
      <c r="I35" s="225">
        <v>34</v>
      </c>
    </row>
    <row r="36" spans="1:247" s="227" customFormat="1" ht="18" customHeight="1">
      <c r="B36" s="220">
        <v>47</v>
      </c>
      <c r="C36" s="224" t="s">
        <v>78</v>
      </c>
      <c r="D36" s="225">
        <v>842</v>
      </c>
      <c r="E36" s="225">
        <v>61.822410926365798</v>
      </c>
      <c r="F36" s="225">
        <v>156</v>
      </c>
      <c r="G36" s="225">
        <v>389</v>
      </c>
      <c r="H36" s="225">
        <v>186</v>
      </c>
      <c r="I36" s="225">
        <v>111</v>
      </c>
    </row>
    <row r="37" spans="1:247" s="227" customFormat="1" ht="18" customHeight="1">
      <c r="B37" s="220">
        <v>49</v>
      </c>
      <c r="C37" s="224" t="s">
        <v>79</v>
      </c>
      <c r="D37" s="225">
        <v>412</v>
      </c>
      <c r="E37" s="225">
        <v>61.523640776699033</v>
      </c>
      <c r="F37" s="225">
        <v>78</v>
      </c>
      <c r="G37" s="225">
        <v>188</v>
      </c>
      <c r="H37" s="225">
        <v>90</v>
      </c>
      <c r="I37" s="225">
        <v>56</v>
      </c>
    </row>
    <row r="38" spans="1:247" s="223" customFormat="1" ht="18" customHeight="1">
      <c r="A38" s="12"/>
      <c r="B38" s="220"/>
      <c r="C38" s="221" t="s">
        <v>80</v>
      </c>
      <c r="D38" s="222">
        <v>2948</v>
      </c>
      <c r="E38" s="222">
        <v>64.965015754336605</v>
      </c>
      <c r="F38" s="222">
        <v>86.8</v>
      </c>
      <c r="G38" s="222">
        <v>260.39999999999998</v>
      </c>
      <c r="H38" s="222">
        <v>142.80000000000001</v>
      </c>
      <c r="I38" s="222">
        <v>99.6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26" customFormat="1" ht="18" customHeight="1">
      <c r="B39" s="220">
        <v>2</v>
      </c>
      <c r="C39" s="224" t="s">
        <v>81</v>
      </c>
      <c r="D39" s="225">
        <v>789</v>
      </c>
      <c r="E39" s="225">
        <v>67.294676806083643</v>
      </c>
      <c r="F39" s="225">
        <v>106</v>
      </c>
      <c r="G39" s="225">
        <v>330</v>
      </c>
      <c r="H39" s="225">
        <v>204</v>
      </c>
      <c r="I39" s="225">
        <v>149</v>
      </c>
    </row>
    <row r="40" spans="1:247" s="227" customFormat="1" ht="18" customHeight="1">
      <c r="B40" s="220">
        <v>13</v>
      </c>
      <c r="C40" s="224" t="s">
        <v>82</v>
      </c>
      <c r="D40" s="225">
        <v>720</v>
      </c>
      <c r="E40" s="225">
        <v>67.072527777777779</v>
      </c>
      <c r="F40" s="225">
        <v>100</v>
      </c>
      <c r="G40" s="225">
        <v>304</v>
      </c>
      <c r="H40" s="225">
        <v>179</v>
      </c>
      <c r="I40" s="225">
        <v>137</v>
      </c>
    </row>
    <row r="41" spans="1:247" s="231" customFormat="1" ht="18" customHeight="1">
      <c r="A41" s="408"/>
      <c r="B41" s="230">
        <v>16</v>
      </c>
      <c r="C41" s="227" t="s">
        <v>83</v>
      </c>
      <c r="D41" s="225">
        <v>258</v>
      </c>
      <c r="E41" s="225">
        <v>63.418604651162788</v>
      </c>
      <c r="F41" s="225">
        <v>52</v>
      </c>
      <c r="G41" s="225">
        <v>102</v>
      </c>
      <c r="H41" s="225">
        <v>66</v>
      </c>
      <c r="I41" s="225">
        <v>38</v>
      </c>
    </row>
    <row r="42" spans="1:247" s="227" customFormat="1" ht="18" customHeight="1">
      <c r="B42" s="220">
        <v>19</v>
      </c>
      <c r="C42" s="227" t="s">
        <v>84</v>
      </c>
      <c r="D42" s="229">
        <v>343</v>
      </c>
      <c r="E42" s="229">
        <v>62.757288629737609</v>
      </c>
      <c r="F42" s="229">
        <v>52</v>
      </c>
      <c r="G42" s="229">
        <v>178</v>
      </c>
      <c r="H42" s="229">
        <v>62</v>
      </c>
      <c r="I42" s="229">
        <v>51</v>
      </c>
    </row>
    <row r="43" spans="1:247" s="227" customFormat="1" ht="18" customHeight="1">
      <c r="B43" s="220">
        <v>45</v>
      </c>
      <c r="C43" s="224" t="s">
        <v>85</v>
      </c>
      <c r="D43" s="225">
        <v>838</v>
      </c>
      <c r="E43" s="225">
        <v>64.281980906921234</v>
      </c>
      <c r="F43" s="225">
        <v>124</v>
      </c>
      <c r="G43" s="225">
        <v>388</v>
      </c>
      <c r="H43" s="225">
        <v>203</v>
      </c>
      <c r="I43" s="225">
        <v>123</v>
      </c>
    </row>
    <row r="44" spans="1:247" s="223" customFormat="1" ht="18" customHeight="1">
      <c r="A44" s="12"/>
      <c r="B44" s="220"/>
      <c r="C44" s="221" t="s">
        <v>86</v>
      </c>
      <c r="D44" s="222">
        <v>9334</v>
      </c>
      <c r="E44" s="222">
        <v>57.8138132929856</v>
      </c>
      <c r="F44" s="222">
        <v>499.5</v>
      </c>
      <c r="G44" s="222">
        <v>1207.25</v>
      </c>
      <c r="H44" s="222">
        <v>414.25</v>
      </c>
      <c r="I44" s="222">
        <v>212.5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26" customFormat="1" ht="18" customHeight="1">
      <c r="B45" s="220">
        <v>8</v>
      </c>
      <c r="C45" s="227" t="s">
        <v>87</v>
      </c>
      <c r="D45" s="229">
        <v>6864</v>
      </c>
      <c r="E45" s="229">
        <v>57.592074592074589</v>
      </c>
      <c r="F45" s="229">
        <v>1469</v>
      </c>
      <c r="G45" s="229">
        <v>3560</v>
      </c>
      <c r="H45" s="229">
        <v>1203</v>
      </c>
      <c r="I45" s="229">
        <v>632</v>
      </c>
    </row>
    <row r="46" spans="1:247" s="227" customFormat="1" ht="18" customHeight="1">
      <c r="B46" s="220">
        <v>17</v>
      </c>
      <c r="C46" s="227" t="s">
        <v>185</v>
      </c>
      <c r="D46" s="229">
        <v>532</v>
      </c>
      <c r="E46" s="229">
        <v>59.531954887218042</v>
      </c>
      <c r="F46" s="229">
        <v>108</v>
      </c>
      <c r="G46" s="229">
        <v>256</v>
      </c>
      <c r="H46" s="229">
        <v>112</v>
      </c>
      <c r="I46" s="229">
        <v>56</v>
      </c>
    </row>
    <row r="47" spans="1:247" s="231" customFormat="1" ht="18" customHeight="1">
      <c r="A47" s="408"/>
      <c r="B47" s="230">
        <v>25</v>
      </c>
      <c r="C47" s="227" t="s">
        <v>191</v>
      </c>
      <c r="D47" s="225">
        <v>1028</v>
      </c>
      <c r="E47" s="225">
        <v>56.451410505836577</v>
      </c>
      <c r="F47" s="225">
        <v>244</v>
      </c>
      <c r="G47" s="225">
        <v>516</v>
      </c>
      <c r="H47" s="225">
        <v>185</v>
      </c>
      <c r="I47" s="225">
        <v>83</v>
      </c>
    </row>
    <row r="48" spans="1:247" s="227" customFormat="1" ht="18" customHeight="1">
      <c r="B48" s="220">
        <v>43</v>
      </c>
      <c r="C48" s="227" t="s">
        <v>88</v>
      </c>
      <c r="D48" s="229">
        <v>910</v>
      </c>
      <c r="E48" s="229">
        <v>57.679813186813192</v>
      </c>
      <c r="F48" s="229">
        <v>177</v>
      </c>
      <c r="G48" s="229">
        <v>497</v>
      </c>
      <c r="H48" s="229">
        <v>157</v>
      </c>
      <c r="I48" s="229">
        <v>79</v>
      </c>
    </row>
    <row r="49" spans="1:247" s="223" customFormat="1" ht="18" customHeight="1">
      <c r="A49" s="12"/>
      <c r="B49" s="220"/>
      <c r="C49" s="221" t="s">
        <v>89</v>
      </c>
      <c r="D49" s="222">
        <v>6309</v>
      </c>
      <c r="E49" s="222">
        <v>59.278881641899346</v>
      </c>
      <c r="F49" s="222">
        <v>387</v>
      </c>
      <c r="G49" s="222">
        <v>1056</v>
      </c>
      <c r="H49" s="222">
        <v>435</v>
      </c>
      <c r="I49" s="222">
        <v>225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26" customFormat="1" ht="18" customHeight="1">
      <c r="B50" s="220">
        <v>3</v>
      </c>
      <c r="C50" s="227" t="s">
        <v>90</v>
      </c>
      <c r="D50" s="229">
        <v>2645</v>
      </c>
      <c r="E50" s="229">
        <v>61.593826086956518</v>
      </c>
      <c r="F50" s="229">
        <v>432</v>
      </c>
      <c r="G50" s="229">
        <v>1283</v>
      </c>
      <c r="H50" s="229">
        <v>607</v>
      </c>
      <c r="I50" s="229">
        <v>323</v>
      </c>
    </row>
    <row r="51" spans="1:247" s="227" customFormat="1" ht="18" customHeight="1">
      <c r="B51" s="220">
        <v>12</v>
      </c>
      <c r="C51" s="227" t="s">
        <v>91</v>
      </c>
      <c r="D51" s="229">
        <v>1146</v>
      </c>
      <c r="E51" s="229">
        <v>58.083176265270509</v>
      </c>
      <c r="F51" s="229">
        <v>196</v>
      </c>
      <c r="G51" s="229">
        <v>651</v>
      </c>
      <c r="H51" s="229">
        <v>206</v>
      </c>
      <c r="I51" s="229">
        <v>93</v>
      </c>
    </row>
    <row r="52" spans="1:247" s="227" customFormat="1" ht="18" customHeight="1">
      <c r="B52" s="220">
        <v>46</v>
      </c>
      <c r="C52" s="227" t="s">
        <v>92</v>
      </c>
      <c r="D52" s="229">
        <v>2518</v>
      </c>
      <c r="E52" s="229">
        <v>58.159642573471011</v>
      </c>
      <c r="F52" s="229">
        <v>533</v>
      </c>
      <c r="G52" s="229">
        <v>1234</v>
      </c>
      <c r="H52" s="229">
        <v>492</v>
      </c>
      <c r="I52" s="229">
        <v>259</v>
      </c>
    </row>
    <row r="53" spans="1:247" s="223" customFormat="1" ht="18" customHeight="1">
      <c r="A53" s="12"/>
      <c r="B53" s="220"/>
      <c r="C53" s="221" t="s">
        <v>93</v>
      </c>
      <c r="D53" s="222">
        <v>2372</v>
      </c>
      <c r="E53" s="222">
        <v>65.63013432594272</v>
      </c>
      <c r="F53" s="222">
        <v>151</v>
      </c>
      <c r="G53" s="222">
        <v>547</v>
      </c>
      <c r="H53" s="222">
        <v>286</v>
      </c>
      <c r="I53" s="222">
        <v>202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26" customFormat="1" ht="18" customHeight="1">
      <c r="B54" s="220">
        <v>6</v>
      </c>
      <c r="C54" s="227" t="s">
        <v>94</v>
      </c>
      <c r="D54" s="229">
        <v>1336</v>
      </c>
      <c r="E54" s="229">
        <v>67.490538922155693</v>
      </c>
      <c r="F54" s="229">
        <v>167</v>
      </c>
      <c r="G54" s="229">
        <v>578</v>
      </c>
      <c r="H54" s="229">
        <v>338</v>
      </c>
      <c r="I54" s="229">
        <v>253</v>
      </c>
    </row>
    <row r="55" spans="1:247" s="227" customFormat="1" ht="18" customHeight="1">
      <c r="B55" s="220">
        <v>10</v>
      </c>
      <c r="C55" s="224" t="s">
        <v>95</v>
      </c>
      <c r="D55" s="225">
        <v>1036</v>
      </c>
      <c r="E55" s="225">
        <v>63.769729729729733</v>
      </c>
      <c r="F55" s="225">
        <v>135</v>
      </c>
      <c r="G55" s="225">
        <v>516</v>
      </c>
      <c r="H55" s="225">
        <v>234</v>
      </c>
      <c r="I55" s="225">
        <v>151</v>
      </c>
    </row>
    <row r="56" spans="1:247" s="223" customFormat="1" ht="18" customHeight="1">
      <c r="A56" s="12"/>
      <c r="B56" s="220"/>
      <c r="C56" s="221" t="s">
        <v>96</v>
      </c>
      <c r="D56" s="222">
        <v>4818</v>
      </c>
      <c r="E56" s="222">
        <v>54.473992511301184</v>
      </c>
      <c r="F56" s="222">
        <v>335.5</v>
      </c>
      <c r="G56" s="222">
        <v>533.25</v>
      </c>
      <c r="H56" s="222">
        <v>225.25</v>
      </c>
      <c r="I56" s="222">
        <v>110.5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26" customFormat="1" ht="18" customHeight="1">
      <c r="B57" s="220">
        <v>15</v>
      </c>
      <c r="C57" s="232" t="s">
        <v>186</v>
      </c>
      <c r="D57" s="233">
        <v>1112</v>
      </c>
      <c r="E57" s="233">
        <v>53.391223021582746</v>
      </c>
      <c r="F57" s="233">
        <v>324</v>
      </c>
      <c r="G57" s="233">
        <v>491</v>
      </c>
      <c r="H57" s="233">
        <v>211</v>
      </c>
      <c r="I57" s="233">
        <v>86</v>
      </c>
    </row>
    <row r="58" spans="1:247" s="227" customFormat="1" ht="18" customHeight="1">
      <c r="B58" s="220">
        <v>27</v>
      </c>
      <c r="C58" s="232" t="s">
        <v>97</v>
      </c>
      <c r="D58" s="233">
        <v>1029</v>
      </c>
      <c r="E58" s="233">
        <v>52.122662779397466</v>
      </c>
      <c r="F58" s="233">
        <v>357</v>
      </c>
      <c r="G58" s="233">
        <v>441</v>
      </c>
      <c r="H58" s="233">
        <v>156</v>
      </c>
      <c r="I58" s="233">
        <v>75</v>
      </c>
    </row>
    <row r="59" spans="1:247" s="227" customFormat="1" ht="18" customHeight="1">
      <c r="B59" s="234">
        <v>32</v>
      </c>
      <c r="C59" s="232" t="s">
        <v>187</v>
      </c>
      <c r="D59" s="233">
        <v>744</v>
      </c>
      <c r="E59" s="233">
        <v>53.74368279569893</v>
      </c>
      <c r="F59" s="233">
        <v>230</v>
      </c>
      <c r="G59" s="233">
        <v>322</v>
      </c>
      <c r="H59" s="233">
        <v>119</v>
      </c>
      <c r="I59" s="233">
        <v>73</v>
      </c>
    </row>
    <row r="60" spans="1:247" s="227" customFormat="1" ht="18" customHeight="1">
      <c r="B60" s="234">
        <v>36</v>
      </c>
      <c r="C60" s="236" t="s">
        <v>98</v>
      </c>
      <c r="D60" s="233">
        <v>1933</v>
      </c>
      <c r="E60" s="233">
        <v>58.638401448525599</v>
      </c>
      <c r="F60" s="233">
        <v>431</v>
      </c>
      <c r="G60" s="233">
        <v>879</v>
      </c>
      <c r="H60" s="233">
        <v>415</v>
      </c>
      <c r="I60" s="233">
        <v>208</v>
      </c>
    </row>
    <row r="61" spans="1:247" s="223" customFormat="1" ht="18" customHeight="1">
      <c r="A61" s="12"/>
      <c r="B61" s="234">
        <v>28</v>
      </c>
      <c r="C61" s="237" t="s">
        <v>99</v>
      </c>
      <c r="D61" s="238">
        <v>4664</v>
      </c>
      <c r="E61" s="238">
        <v>58.318610634648373</v>
      </c>
      <c r="F61" s="238">
        <v>883</v>
      </c>
      <c r="G61" s="238">
        <v>2485</v>
      </c>
      <c r="H61" s="238">
        <v>894</v>
      </c>
      <c r="I61" s="238">
        <v>402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3" customFormat="1" ht="18" customHeight="1">
      <c r="A62" s="12"/>
      <c r="B62" s="234">
        <v>30</v>
      </c>
      <c r="C62" s="237" t="s">
        <v>100</v>
      </c>
      <c r="D62" s="238">
        <v>1931</v>
      </c>
      <c r="E62" s="238">
        <v>70.250139823925437</v>
      </c>
      <c r="F62" s="238">
        <v>205</v>
      </c>
      <c r="G62" s="238">
        <v>758</v>
      </c>
      <c r="H62" s="238">
        <v>547</v>
      </c>
      <c r="I62" s="238">
        <v>421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3" customFormat="1" ht="18" customHeight="1">
      <c r="A63" s="12"/>
      <c r="B63" s="220">
        <v>31</v>
      </c>
      <c r="C63" s="237" t="s">
        <v>101</v>
      </c>
      <c r="D63" s="238">
        <v>599</v>
      </c>
      <c r="E63" s="238">
        <v>59.736777963272125</v>
      </c>
      <c r="F63" s="238">
        <v>131</v>
      </c>
      <c r="G63" s="238">
        <v>285</v>
      </c>
      <c r="H63" s="238">
        <v>102</v>
      </c>
      <c r="I63" s="238">
        <v>81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3" customFormat="1" ht="18" customHeight="1">
      <c r="A64" s="12"/>
      <c r="B64" s="220"/>
      <c r="C64" s="221" t="s">
        <v>102</v>
      </c>
      <c r="D64" s="222">
        <v>4268</v>
      </c>
      <c r="E64" s="222">
        <v>55.990213843642152</v>
      </c>
      <c r="F64" s="222">
        <v>340.33333333333331</v>
      </c>
      <c r="G64" s="222">
        <v>736</v>
      </c>
      <c r="H64" s="222">
        <v>224.66666666666666</v>
      </c>
      <c r="I64" s="222">
        <v>121.66666666666667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26" customFormat="1" ht="18" customHeight="1">
      <c r="B65" s="220">
        <v>1</v>
      </c>
      <c r="C65" s="239" t="s">
        <v>188</v>
      </c>
      <c r="D65" s="225">
        <v>565</v>
      </c>
      <c r="E65" s="225">
        <v>54.426070796460174</v>
      </c>
      <c r="F65" s="225">
        <v>141</v>
      </c>
      <c r="G65" s="225">
        <v>311</v>
      </c>
      <c r="H65" s="225">
        <v>73</v>
      </c>
      <c r="I65" s="225">
        <v>40</v>
      </c>
    </row>
    <row r="66" spans="1:247" s="227" customFormat="1" ht="18" customHeight="1">
      <c r="B66" s="220">
        <v>20</v>
      </c>
      <c r="C66" s="239" t="s">
        <v>189</v>
      </c>
      <c r="D66" s="225">
        <v>669</v>
      </c>
      <c r="E66" s="225">
        <v>57.382451420029895</v>
      </c>
      <c r="F66" s="225">
        <v>150</v>
      </c>
      <c r="G66" s="225">
        <v>338</v>
      </c>
      <c r="H66" s="225">
        <v>115</v>
      </c>
      <c r="I66" s="225">
        <v>66</v>
      </c>
    </row>
    <row r="67" spans="1:247" s="227" customFormat="1" ht="18" customHeight="1">
      <c r="B67" s="220">
        <v>48</v>
      </c>
      <c r="C67" s="239" t="s">
        <v>190</v>
      </c>
      <c r="D67" s="225">
        <v>3034</v>
      </c>
      <c r="E67" s="225">
        <v>56.162119314436389</v>
      </c>
      <c r="F67" s="225">
        <v>730</v>
      </c>
      <c r="G67" s="225">
        <v>1559</v>
      </c>
      <c r="H67" s="225">
        <v>486</v>
      </c>
      <c r="I67" s="225">
        <v>259</v>
      </c>
    </row>
    <row r="68" spans="1:247" s="223" customFormat="1" ht="18" customHeight="1">
      <c r="A68" s="12"/>
      <c r="B68" s="220">
        <v>26</v>
      </c>
      <c r="C68" s="221" t="s">
        <v>103</v>
      </c>
      <c r="D68" s="222">
        <v>772</v>
      </c>
      <c r="E68" s="222">
        <v>57.963225388601025</v>
      </c>
      <c r="F68" s="222">
        <v>157</v>
      </c>
      <c r="G68" s="222">
        <v>399</v>
      </c>
      <c r="H68" s="222">
        <v>150</v>
      </c>
      <c r="I68" s="222">
        <v>66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3" customFormat="1" ht="18" customHeight="1">
      <c r="A69" s="12"/>
      <c r="B69" s="220">
        <v>51</v>
      </c>
      <c r="C69" s="239" t="s">
        <v>104</v>
      </c>
      <c r="D69" s="225">
        <v>105</v>
      </c>
      <c r="E69" s="225">
        <v>71.48571428571428</v>
      </c>
      <c r="F69" s="225">
        <v>11</v>
      </c>
      <c r="G69" s="225">
        <v>41</v>
      </c>
      <c r="H69" s="225">
        <v>27</v>
      </c>
      <c r="I69" s="225">
        <v>26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3" customFormat="1" ht="18" customHeight="1">
      <c r="A70" s="12"/>
      <c r="B70" s="220">
        <v>52</v>
      </c>
      <c r="C70" s="239" t="s">
        <v>105</v>
      </c>
      <c r="D70" s="225">
        <v>19</v>
      </c>
      <c r="E70" s="225">
        <v>72.473684210526315</v>
      </c>
      <c r="F70" s="225">
        <v>2</v>
      </c>
      <c r="G70" s="225">
        <v>9</v>
      </c>
      <c r="H70" s="225">
        <v>1</v>
      </c>
      <c r="I70" s="225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0"/>
      <c r="C71" s="221" t="s">
        <v>45</v>
      </c>
      <c r="D71" s="222">
        <v>64124</v>
      </c>
      <c r="E71" s="277">
        <v>60.821957301478385</v>
      </c>
      <c r="F71" s="222">
        <v>12231</v>
      </c>
      <c r="G71" s="222">
        <v>30475</v>
      </c>
      <c r="H71" s="222">
        <v>13353</v>
      </c>
      <c r="I71" s="222">
        <v>8065</v>
      </c>
    </row>
    <row r="72" spans="1:247" ht="18" customHeight="1">
      <c r="B72" s="240"/>
      <c r="D72" s="190"/>
      <c r="E72" s="241"/>
      <c r="F72" s="241"/>
      <c r="G72" s="242"/>
      <c r="H72" s="241"/>
      <c r="I72" s="241"/>
      <c r="L72" s="440"/>
      <c r="M72" s="440"/>
      <c r="N72" s="440"/>
      <c r="O72" s="440"/>
      <c r="P72" s="440"/>
      <c r="Q72" s="440"/>
      <c r="R72" s="440"/>
      <c r="S72" s="440"/>
    </row>
    <row r="73" spans="1:247" ht="18" customHeight="1">
      <c r="B73" s="240"/>
      <c r="D73" s="202"/>
      <c r="E73" s="241"/>
      <c r="G73" s="242"/>
      <c r="H73" s="241"/>
      <c r="I73" s="241"/>
      <c r="L73" s="440"/>
      <c r="M73" s="440"/>
      <c r="N73" s="440"/>
      <c r="O73" s="440"/>
      <c r="P73" s="440"/>
      <c r="Q73" s="440"/>
      <c r="R73" s="440"/>
      <c r="S73" s="440"/>
    </row>
    <row r="74" spans="1:247" ht="18" customHeight="1">
      <c r="B74" s="240"/>
      <c r="C74" s="528" t="s">
        <v>202</v>
      </c>
      <c r="D74" s="437" t="s">
        <v>4</v>
      </c>
      <c r="E74" s="437" t="s">
        <v>3</v>
      </c>
      <c r="F74" s="437" t="s">
        <v>203</v>
      </c>
      <c r="I74" s="241"/>
      <c r="L74" s="440"/>
      <c r="M74" s="531"/>
      <c r="N74" s="531"/>
      <c r="O74" s="531"/>
      <c r="P74" s="441"/>
      <c r="Q74" s="441"/>
      <c r="R74" s="441"/>
      <c r="S74" s="440"/>
    </row>
    <row r="75" spans="1:247" ht="18" customHeight="1">
      <c r="B75" s="206"/>
      <c r="C75" s="529"/>
      <c r="D75" s="438">
        <v>61293</v>
      </c>
      <c r="E75" s="439">
        <v>2831</v>
      </c>
      <c r="F75" s="439">
        <f>SUM(D75:E75)</f>
        <v>64124</v>
      </c>
      <c r="L75" s="440"/>
      <c r="M75" s="530"/>
      <c r="N75" s="530"/>
      <c r="O75" s="530"/>
      <c r="P75" s="442"/>
      <c r="Q75" s="443"/>
      <c r="R75" s="443"/>
      <c r="S75" s="440"/>
    </row>
    <row r="76" spans="1:247" ht="18" customHeight="1">
      <c r="B76" s="206"/>
      <c r="D76" s="202"/>
      <c r="L76" s="440"/>
      <c r="M76" s="440"/>
      <c r="N76" s="440"/>
      <c r="O76" s="440"/>
      <c r="P76" s="440"/>
      <c r="Q76" s="440"/>
      <c r="R76" s="440"/>
      <c r="S76" s="440"/>
    </row>
    <row r="77" spans="1:247" ht="18" customHeight="1">
      <c r="B77" s="206"/>
      <c r="D77" s="442"/>
      <c r="E77" s="443"/>
      <c r="L77" s="440"/>
      <c r="M77" s="440"/>
      <c r="N77" s="440"/>
      <c r="O77" s="440"/>
      <c r="P77" s="440"/>
      <c r="Q77" s="440"/>
      <c r="R77" s="440"/>
      <c r="S77" s="440"/>
    </row>
    <row r="78" spans="1:247" ht="18" customHeight="1">
      <c r="B78" s="206"/>
      <c r="D78" s="202"/>
      <c r="L78" s="440"/>
      <c r="M78" s="440"/>
      <c r="N78" s="440"/>
      <c r="O78" s="440"/>
      <c r="P78" s="440"/>
      <c r="Q78" s="440"/>
      <c r="R78" s="440"/>
      <c r="S78" s="440"/>
    </row>
    <row r="79" spans="1:247" ht="18" customHeight="1">
      <c r="B79" s="206"/>
      <c r="D79" s="202"/>
      <c r="L79" s="440"/>
      <c r="M79" s="440"/>
      <c r="N79" s="440"/>
      <c r="O79" s="440"/>
      <c r="P79" s="440"/>
      <c r="Q79" s="440"/>
      <c r="R79" s="440"/>
      <c r="S79" s="440"/>
    </row>
    <row r="80" spans="1:247" ht="18" customHeight="1">
      <c r="B80" s="206"/>
      <c r="D80" s="202"/>
    </row>
    <row r="81" spans="1:449" ht="18" customHeight="1">
      <c r="B81" s="206"/>
      <c r="D81" s="202"/>
    </row>
    <row r="82" spans="1:449" ht="18" customHeight="1">
      <c r="B82" s="450"/>
      <c r="C82" s="440"/>
      <c r="D82" s="451"/>
      <c r="E82" s="440"/>
      <c r="F82" s="440"/>
      <c r="G82" s="440"/>
      <c r="H82" s="440"/>
      <c r="I82" s="440"/>
    </row>
    <row r="83" spans="1:449" ht="18" customHeight="1">
      <c r="B83" s="450"/>
      <c r="C83" s="440"/>
      <c r="D83" s="451"/>
      <c r="E83" s="440"/>
      <c r="F83" s="440"/>
      <c r="G83" s="440"/>
      <c r="H83" s="440"/>
      <c r="I83" s="440"/>
    </row>
    <row r="84" spans="1:449" ht="18" customHeight="1">
      <c r="B84" s="450"/>
      <c r="C84" s="531"/>
      <c r="D84" s="531"/>
      <c r="E84" s="531"/>
      <c r="F84" s="531"/>
      <c r="G84" s="531"/>
      <c r="H84" s="531"/>
      <c r="I84" s="440"/>
    </row>
    <row r="85" spans="1:449" ht="18" customHeight="1">
      <c r="B85" s="450"/>
      <c r="C85" s="531"/>
      <c r="D85" s="531"/>
      <c r="E85" s="531"/>
      <c r="F85" s="441"/>
      <c r="G85" s="441"/>
      <c r="H85" s="441"/>
      <c r="I85" s="440"/>
    </row>
    <row r="86" spans="1:449" ht="18" customHeight="1">
      <c r="B86" s="450"/>
      <c r="C86" s="532"/>
      <c r="D86" s="532"/>
      <c r="E86" s="532"/>
      <c r="F86" s="452"/>
      <c r="G86" s="452"/>
      <c r="H86" s="452"/>
      <c r="I86" s="440"/>
    </row>
    <row r="87" spans="1:449" ht="18" customHeight="1">
      <c r="B87" s="450"/>
      <c r="C87" s="532"/>
      <c r="D87" s="532"/>
      <c r="E87" s="532"/>
      <c r="F87" s="452"/>
      <c r="G87" s="452"/>
      <c r="H87" s="452"/>
      <c r="I87" s="440"/>
    </row>
    <row r="88" spans="1:449" ht="18" customHeight="1">
      <c r="B88" s="450"/>
      <c r="C88" s="532"/>
      <c r="D88" s="532"/>
      <c r="E88" s="532"/>
      <c r="F88" s="452"/>
      <c r="G88" s="452"/>
      <c r="H88" s="452"/>
      <c r="I88" s="440"/>
    </row>
    <row r="89" spans="1:449" s="174" customFormat="1">
      <c r="A89" s="215"/>
      <c r="B89" s="450"/>
      <c r="C89" s="532"/>
      <c r="D89" s="532"/>
      <c r="E89" s="532"/>
      <c r="F89" s="452"/>
      <c r="G89" s="452"/>
      <c r="H89" s="452"/>
      <c r="I89" s="440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  <c r="GA89" s="215"/>
      <c r="GB89" s="215"/>
      <c r="GC89" s="215"/>
      <c r="GD89" s="215"/>
      <c r="GE89" s="215"/>
      <c r="GF89" s="215"/>
      <c r="GG89" s="215"/>
      <c r="GH89" s="215"/>
      <c r="GI89" s="215"/>
      <c r="GJ89" s="215"/>
      <c r="GK89" s="215"/>
      <c r="GL89" s="215"/>
      <c r="GM89" s="215"/>
      <c r="GN89" s="215"/>
      <c r="GO89" s="215"/>
      <c r="GP89" s="215"/>
      <c r="GQ89" s="215"/>
      <c r="GR89" s="215"/>
      <c r="GS89" s="215"/>
      <c r="GT89" s="215"/>
      <c r="GU89" s="215"/>
      <c r="GV89" s="215"/>
      <c r="GW89" s="215"/>
      <c r="GX89" s="215"/>
      <c r="GY89" s="215"/>
      <c r="GZ89" s="215"/>
      <c r="HA89" s="215"/>
      <c r="HB89" s="215"/>
      <c r="HC89" s="215"/>
      <c r="HD89" s="215"/>
      <c r="HE89" s="215"/>
      <c r="HF89" s="215"/>
      <c r="HG89" s="215"/>
      <c r="HH89" s="215"/>
      <c r="HI89" s="215"/>
      <c r="HJ89" s="215"/>
      <c r="HK89" s="215"/>
      <c r="HL89" s="215"/>
      <c r="HM89" s="215"/>
      <c r="HN89" s="215"/>
      <c r="HO89" s="215"/>
      <c r="HP89" s="215"/>
      <c r="HQ89" s="215"/>
      <c r="HR89" s="215"/>
      <c r="HS89" s="215"/>
      <c r="HT89" s="215"/>
      <c r="HU89" s="215"/>
      <c r="HV89" s="215"/>
      <c r="HW89" s="215"/>
      <c r="HX89" s="215"/>
      <c r="HY89" s="215"/>
      <c r="HZ89" s="215"/>
      <c r="IA89" s="215"/>
      <c r="IB89" s="215"/>
      <c r="IC89" s="215"/>
      <c r="ID89" s="215"/>
      <c r="IE89" s="215"/>
      <c r="IF89" s="215"/>
      <c r="IG89" s="215"/>
      <c r="IH89" s="215"/>
      <c r="II89" s="215"/>
      <c r="IJ89" s="215"/>
      <c r="IK89" s="215"/>
      <c r="IL89" s="215"/>
      <c r="IM89" s="215"/>
      <c r="IN89" s="215"/>
      <c r="IO89" s="215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5"/>
      <c r="JA89" s="215"/>
      <c r="JB89" s="215"/>
      <c r="JC89" s="215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5"/>
      <c r="JO89" s="215"/>
      <c r="JP89" s="215"/>
      <c r="JQ89" s="215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5"/>
      <c r="KC89" s="215"/>
      <c r="KD89" s="215"/>
      <c r="KE89" s="215"/>
      <c r="KF89" s="215"/>
      <c r="KG89" s="215"/>
      <c r="KH89" s="215"/>
      <c r="KI89" s="215"/>
      <c r="KJ89" s="215"/>
      <c r="KK89" s="215"/>
      <c r="KL89" s="215"/>
      <c r="KM89" s="215"/>
      <c r="KN89" s="215"/>
      <c r="KO89" s="215"/>
      <c r="KP89" s="215"/>
      <c r="KQ89" s="215"/>
      <c r="KR89" s="215"/>
      <c r="KS89" s="215"/>
      <c r="KT89" s="215"/>
      <c r="KU89" s="215"/>
      <c r="KV89" s="215"/>
      <c r="KW89" s="215"/>
      <c r="KX89" s="215"/>
      <c r="KY89" s="215"/>
      <c r="KZ89" s="215"/>
      <c r="LA89" s="215"/>
      <c r="LB89" s="215"/>
      <c r="LC89" s="215"/>
      <c r="LD89" s="215"/>
      <c r="LE89" s="215"/>
      <c r="LF89" s="215"/>
      <c r="LG89" s="215"/>
      <c r="LH89" s="215"/>
      <c r="LI89" s="215"/>
      <c r="LJ89" s="215"/>
      <c r="LK89" s="215"/>
      <c r="LL89" s="215"/>
      <c r="LM89" s="215"/>
      <c r="LN89" s="215"/>
      <c r="LO89" s="215"/>
      <c r="LP89" s="215"/>
      <c r="LQ89" s="215"/>
      <c r="LR89" s="215"/>
      <c r="LS89" s="215"/>
      <c r="LT89" s="215"/>
      <c r="LU89" s="215"/>
      <c r="LV89" s="215"/>
      <c r="LW89" s="215"/>
      <c r="LX89" s="215"/>
      <c r="LY89" s="215"/>
      <c r="LZ89" s="215"/>
      <c r="MA89" s="215"/>
      <c r="MB89" s="215"/>
      <c r="MC89" s="215"/>
      <c r="MD89" s="215"/>
      <c r="ME89" s="215"/>
      <c r="MF89" s="215"/>
      <c r="MG89" s="215"/>
      <c r="MH89" s="215"/>
      <c r="MI89" s="215"/>
      <c r="MJ89" s="215"/>
      <c r="MK89" s="215"/>
      <c r="ML89" s="215"/>
      <c r="MM89" s="215"/>
      <c r="MN89" s="215"/>
      <c r="MO89" s="215"/>
      <c r="MP89" s="215"/>
      <c r="MQ89" s="215"/>
      <c r="MR89" s="215"/>
      <c r="MS89" s="215"/>
      <c r="MT89" s="215"/>
      <c r="MU89" s="215"/>
      <c r="MV89" s="215"/>
      <c r="MW89" s="215"/>
      <c r="MX89" s="215"/>
      <c r="MY89" s="215"/>
      <c r="MZ89" s="215"/>
      <c r="NA89" s="215"/>
      <c r="NB89" s="215"/>
      <c r="NC89" s="215"/>
      <c r="ND89" s="215"/>
      <c r="NE89" s="215"/>
      <c r="NF89" s="215"/>
      <c r="NG89" s="215"/>
      <c r="NH89" s="215"/>
      <c r="NI89" s="215"/>
      <c r="NJ89" s="215"/>
      <c r="NK89" s="215"/>
      <c r="NL89" s="215"/>
      <c r="NM89" s="215"/>
      <c r="NN89" s="215"/>
      <c r="NO89" s="215"/>
      <c r="NP89" s="215"/>
      <c r="NQ89" s="215"/>
      <c r="NR89" s="215"/>
      <c r="NS89" s="215"/>
      <c r="NT89" s="215"/>
      <c r="NU89" s="215"/>
      <c r="NV89" s="215"/>
      <c r="NW89" s="215"/>
      <c r="NX89" s="215"/>
      <c r="NY89" s="215"/>
      <c r="NZ89" s="215"/>
      <c r="OA89" s="215"/>
      <c r="OB89" s="215"/>
      <c r="OC89" s="215"/>
      <c r="OD89" s="215"/>
      <c r="OE89" s="215"/>
      <c r="OF89" s="215"/>
      <c r="OG89" s="215"/>
      <c r="OH89" s="215"/>
      <c r="OI89" s="215"/>
      <c r="OJ89" s="215"/>
      <c r="OK89" s="215"/>
      <c r="OL89" s="215"/>
      <c r="OM89" s="215"/>
      <c r="ON89" s="215"/>
      <c r="OO89" s="215"/>
      <c r="OP89" s="215"/>
      <c r="OQ89" s="215"/>
      <c r="OR89" s="215"/>
      <c r="OS89" s="215"/>
      <c r="OT89" s="215"/>
      <c r="OU89" s="215"/>
      <c r="OV89" s="215"/>
      <c r="OW89" s="215"/>
      <c r="OX89" s="215"/>
      <c r="OY89" s="215"/>
      <c r="OZ89" s="215"/>
      <c r="PA89" s="215"/>
      <c r="PB89" s="215"/>
      <c r="PC89" s="215"/>
      <c r="PD89" s="215"/>
      <c r="PE89" s="215"/>
      <c r="PF89" s="215"/>
      <c r="PG89" s="215"/>
      <c r="PH89" s="215"/>
      <c r="PI89" s="215"/>
      <c r="PJ89" s="215"/>
      <c r="PK89" s="215"/>
      <c r="PL89" s="215"/>
      <c r="PM89" s="215"/>
      <c r="PN89" s="215"/>
      <c r="PO89" s="215"/>
      <c r="PP89" s="215"/>
      <c r="PQ89" s="215"/>
      <c r="PR89" s="215"/>
      <c r="PS89" s="215"/>
      <c r="PT89" s="215"/>
      <c r="PU89" s="215"/>
      <c r="PV89" s="215"/>
      <c r="PW89" s="215"/>
      <c r="PX89" s="215"/>
      <c r="PY89" s="215"/>
      <c r="PZ89" s="215"/>
      <c r="QA89" s="215"/>
      <c r="QB89" s="215"/>
      <c r="QC89" s="215"/>
      <c r="QD89" s="215"/>
      <c r="QE89" s="215"/>
      <c r="QF89" s="215"/>
      <c r="QG89" s="215"/>
    </row>
    <row r="90" spans="1:449" s="174" customFormat="1">
      <c r="A90" s="215"/>
      <c r="B90" s="450"/>
      <c r="C90" s="532"/>
      <c r="D90" s="532"/>
      <c r="E90" s="532"/>
      <c r="F90" s="452"/>
      <c r="G90" s="452"/>
      <c r="H90" s="452"/>
      <c r="I90" s="440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  <c r="FP90" s="215"/>
      <c r="FQ90" s="215"/>
      <c r="FR90" s="215"/>
      <c r="FS90" s="215"/>
      <c r="FT90" s="215"/>
      <c r="FU90" s="215"/>
      <c r="FV90" s="215"/>
      <c r="FW90" s="215"/>
      <c r="FX90" s="215"/>
      <c r="FY90" s="215"/>
      <c r="FZ90" s="215"/>
      <c r="GA90" s="215"/>
      <c r="GB90" s="215"/>
      <c r="GC90" s="215"/>
      <c r="GD90" s="215"/>
      <c r="GE90" s="215"/>
      <c r="GF90" s="215"/>
      <c r="GG90" s="215"/>
      <c r="GH90" s="215"/>
      <c r="GI90" s="215"/>
      <c r="GJ90" s="215"/>
      <c r="GK90" s="215"/>
      <c r="GL90" s="215"/>
      <c r="GM90" s="215"/>
      <c r="GN90" s="215"/>
      <c r="GO90" s="215"/>
      <c r="GP90" s="215"/>
      <c r="GQ90" s="215"/>
      <c r="GR90" s="215"/>
      <c r="GS90" s="215"/>
      <c r="GT90" s="215"/>
      <c r="GU90" s="215"/>
      <c r="GV90" s="215"/>
      <c r="GW90" s="215"/>
      <c r="GX90" s="215"/>
      <c r="GY90" s="215"/>
      <c r="GZ90" s="215"/>
      <c r="HA90" s="215"/>
      <c r="HB90" s="215"/>
      <c r="HC90" s="215"/>
      <c r="HD90" s="215"/>
      <c r="HE90" s="215"/>
      <c r="HF90" s="215"/>
      <c r="HG90" s="215"/>
      <c r="HH90" s="215"/>
      <c r="HI90" s="215"/>
      <c r="HJ90" s="215"/>
      <c r="HK90" s="215"/>
      <c r="HL90" s="215"/>
      <c r="HM90" s="215"/>
      <c r="HN90" s="215"/>
      <c r="HO90" s="215"/>
      <c r="HP90" s="215"/>
      <c r="HQ90" s="215"/>
      <c r="HR90" s="215"/>
      <c r="HS90" s="215"/>
      <c r="HT90" s="215"/>
      <c r="HU90" s="215"/>
      <c r="HV90" s="215"/>
      <c r="HW90" s="215"/>
      <c r="HX90" s="215"/>
      <c r="HY90" s="215"/>
      <c r="HZ90" s="215"/>
      <c r="IA90" s="215"/>
      <c r="IB90" s="215"/>
      <c r="IC90" s="215"/>
      <c r="ID90" s="215"/>
      <c r="IE90" s="215"/>
      <c r="IF90" s="215"/>
      <c r="IG90" s="215"/>
      <c r="IH90" s="215"/>
      <c r="II90" s="215"/>
      <c r="IJ90" s="215"/>
      <c r="IK90" s="215"/>
      <c r="IL90" s="215"/>
      <c r="IM90" s="215"/>
      <c r="IN90" s="215"/>
      <c r="IO90" s="215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5"/>
      <c r="JA90" s="215"/>
      <c r="JB90" s="215"/>
      <c r="JC90" s="215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5"/>
      <c r="JO90" s="215"/>
      <c r="JP90" s="215"/>
      <c r="JQ90" s="215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5"/>
      <c r="KC90" s="215"/>
      <c r="KD90" s="215"/>
      <c r="KE90" s="215"/>
      <c r="KF90" s="215"/>
      <c r="KG90" s="215"/>
      <c r="KH90" s="215"/>
      <c r="KI90" s="215"/>
      <c r="KJ90" s="215"/>
      <c r="KK90" s="215"/>
      <c r="KL90" s="215"/>
      <c r="KM90" s="215"/>
      <c r="KN90" s="215"/>
      <c r="KO90" s="215"/>
      <c r="KP90" s="215"/>
      <c r="KQ90" s="215"/>
      <c r="KR90" s="215"/>
      <c r="KS90" s="215"/>
      <c r="KT90" s="215"/>
      <c r="KU90" s="215"/>
      <c r="KV90" s="215"/>
      <c r="KW90" s="215"/>
      <c r="KX90" s="215"/>
      <c r="KY90" s="215"/>
      <c r="KZ90" s="215"/>
      <c r="LA90" s="215"/>
      <c r="LB90" s="215"/>
      <c r="LC90" s="215"/>
      <c r="LD90" s="215"/>
      <c r="LE90" s="215"/>
      <c r="LF90" s="215"/>
      <c r="LG90" s="215"/>
      <c r="LH90" s="215"/>
      <c r="LI90" s="215"/>
      <c r="LJ90" s="215"/>
      <c r="LK90" s="215"/>
      <c r="LL90" s="215"/>
      <c r="LM90" s="215"/>
      <c r="LN90" s="215"/>
      <c r="LO90" s="215"/>
      <c r="LP90" s="215"/>
      <c r="LQ90" s="215"/>
      <c r="LR90" s="215"/>
      <c r="LS90" s="215"/>
      <c r="LT90" s="215"/>
      <c r="LU90" s="215"/>
      <c r="LV90" s="215"/>
      <c r="LW90" s="215"/>
      <c r="LX90" s="215"/>
      <c r="LY90" s="215"/>
      <c r="LZ90" s="215"/>
      <c r="MA90" s="215"/>
      <c r="MB90" s="215"/>
      <c r="MC90" s="215"/>
      <c r="MD90" s="215"/>
      <c r="ME90" s="215"/>
      <c r="MF90" s="215"/>
      <c r="MG90" s="215"/>
      <c r="MH90" s="215"/>
      <c r="MI90" s="215"/>
      <c r="MJ90" s="215"/>
      <c r="MK90" s="215"/>
      <c r="ML90" s="215"/>
      <c r="MM90" s="215"/>
      <c r="MN90" s="215"/>
      <c r="MO90" s="215"/>
      <c r="MP90" s="215"/>
      <c r="MQ90" s="215"/>
      <c r="MR90" s="215"/>
      <c r="MS90" s="215"/>
      <c r="MT90" s="215"/>
      <c r="MU90" s="215"/>
      <c r="MV90" s="215"/>
      <c r="MW90" s="215"/>
      <c r="MX90" s="215"/>
      <c r="MY90" s="215"/>
      <c r="MZ90" s="215"/>
      <c r="NA90" s="215"/>
      <c r="NB90" s="215"/>
      <c r="NC90" s="215"/>
      <c r="ND90" s="215"/>
      <c r="NE90" s="215"/>
      <c r="NF90" s="215"/>
      <c r="NG90" s="215"/>
      <c r="NH90" s="215"/>
      <c r="NI90" s="215"/>
      <c r="NJ90" s="215"/>
      <c r="NK90" s="215"/>
      <c r="NL90" s="215"/>
      <c r="NM90" s="215"/>
      <c r="NN90" s="215"/>
      <c r="NO90" s="215"/>
      <c r="NP90" s="215"/>
      <c r="NQ90" s="215"/>
      <c r="NR90" s="215"/>
      <c r="NS90" s="215"/>
      <c r="NT90" s="215"/>
      <c r="NU90" s="215"/>
      <c r="NV90" s="215"/>
      <c r="NW90" s="215"/>
      <c r="NX90" s="215"/>
      <c r="NY90" s="215"/>
      <c r="NZ90" s="215"/>
      <c r="OA90" s="215"/>
      <c r="OB90" s="215"/>
      <c r="OC90" s="215"/>
      <c r="OD90" s="215"/>
      <c r="OE90" s="215"/>
      <c r="OF90" s="215"/>
      <c r="OG90" s="215"/>
      <c r="OH90" s="215"/>
      <c r="OI90" s="215"/>
      <c r="OJ90" s="215"/>
      <c r="OK90" s="215"/>
      <c r="OL90" s="215"/>
      <c r="OM90" s="215"/>
      <c r="ON90" s="215"/>
      <c r="OO90" s="215"/>
      <c r="OP90" s="215"/>
      <c r="OQ90" s="215"/>
      <c r="OR90" s="215"/>
      <c r="OS90" s="215"/>
      <c r="OT90" s="215"/>
      <c r="OU90" s="215"/>
      <c r="OV90" s="215"/>
      <c r="OW90" s="215"/>
      <c r="OX90" s="215"/>
      <c r="OY90" s="215"/>
      <c r="OZ90" s="215"/>
      <c r="PA90" s="215"/>
      <c r="PB90" s="215"/>
      <c r="PC90" s="215"/>
      <c r="PD90" s="215"/>
      <c r="PE90" s="215"/>
      <c r="PF90" s="215"/>
      <c r="PG90" s="215"/>
      <c r="PH90" s="215"/>
      <c r="PI90" s="215"/>
      <c r="PJ90" s="215"/>
      <c r="PK90" s="215"/>
      <c r="PL90" s="215"/>
      <c r="PM90" s="215"/>
      <c r="PN90" s="215"/>
      <c r="PO90" s="215"/>
      <c r="PP90" s="215"/>
      <c r="PQ90" s="215"/>
      <c r="PR90" s="215"/>
      <c r="PS90" s="215"/>
      <c r="PT90" s="215"/>
      <c r="PU90" s="215"/>
      <c r="PV90" s="215"/>
      <c r="PW90" s="215"/>
      <c r="PX90" s="215"/>
      <c r="PY90" s="215"/>
      <c r="PZ90" s="215"/>
      <c r="QA90" s="215"/>
      <c r="QB90" s="215"/>
      <c r="QC90" s="215"/>
      <c r="QD90" s="215"/>
      <c r="QE90" s="215"/>
      <c r="QF90" s="215"/>
      <c r="QG90" s="215"/>
    </row>
    <row r="91" spans="1:449" s="174" customFormat="1">
      <c r="A91" s="215"/>
      <c r="B91" s="450"/>
      <c r="C91" s="533"/>
      <c r="D91" s="533"/>
      <c r="E91" s="533"/>
      <c r="F91" s="442"/>
      <c r="G91" s="442"/>
      <c r="H91" s="442"/>
      <c r="I91" s="440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15"/>
      <c r="GC91" s="215"/>
      <c r="GD91" s="215"/>
      <c r="GE91" s="215"/>
      <c r="GF91" s="215"/>
      <c r="GG91" s="215"/>
      <c r="GH91" s="215"/>
      <c r="GI91" s="215"/>
      <c r="GJ91" s="215"/>
      <c r="GK91" s="215"/>
      <c r="GL91" s="215"/>
      <c r="GM91" s="215"/>
      <c r="GN91" s="215"/>
      <c r="GO91" s="215"/>
      <c r="GP91" s="215"/>
      <c r="GQ91" s="215"/>
      <c r="GR91" s="215"/>
      <c r="GS91" s="215"/>
      <c r="GT91" s="215"/>
      <c r="GU91" s="215"/>
      <c r="GV91" s="215"/>
      <c r="GW91" s="215"/>
      <c r="GX91" s="215"/>
      <c r="GY91" s="215"/>
      <c r="GZ91" s="215"/>
      <c r="HA91" s="215"/>
      <c r="HB91" s="215"/>
      <c r="HC91" s="215"/>
      <c r="HD91" s="215"/>
      <c r="HE91" s="215"/>
      <c r="HF91" s="215"/>
      <c r="HG91" s="215"/>
      <c r="HH91" s="215"/>
      <c r="HI91" s="215"/>
      <c r="HJ91" s="215"/>
      <c r="HK91" s="215"/>
      <c r="HL91" s="215"/>
      <c r="HM91" s="215"/>
      <c r="HN91" s="215"/>
      <c r="HO91" s="215"/>
      <c r="HP91" s="215"/>
      <c r="HQ91" s="215"/>
      <c r="HR91" s="215"/>
      <c r="HS91" s="215"/>
      <c r="HT91" s="215"/>
      <c r="HU91" s="215"/>
      <c r="HV91" s="215"/>
      <c r="HW91" s="215"/>
      <c r="HX91" s="215"/>
      <c r="HY91" s="215"/>
      <c r="HZ91" s="215"/>
      <c r="IA91" s="215"/>
      <c r="IB91" s="215"/>
      <c r="IC91" s="215"/>
      <c r="ID91" s="215"/>
      <c r="IE91" s="215"/>
      <c r="IF91" s="215"/>
      <c r="IG91" s="215"/>
      <c r="IH91" s="215"/>
      <c r="II91" s="215"/>
      <c r="IJ91" s="215"/>
      <c r="IK91" s="215"/>
      <c r="IL91" s="215"/>
      <c r="IM91" s="215"/>
      <c r="IN91" s="215"/>
      <c r="IO91" s="215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5"/>
      <c r="JA91" s="215"/>
      <c r="JB91" s="215"/>
      <c r="JC91" s="215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5"/>
      <c r="JO91" s="215"/>
      <c r="JP91" s="215"/>
      <c r="JQ91" s="215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5"/>
      <c r="KC91" s="215"/>
      <c r="KD91" s="215"/>
      <c r="KE91" s="215"/>
      <c r="KF91" s="215"/>
      <c r="KG91" s="215"/>
      <c r="KH91" s="215"/>
      <c r="KI91" s="215"/>
      <c r="KJ91" s="215"/>
      <c r="KK91" s="215"/>
      <c r="KL91" s="215"/>
      <c r="KM91" s="215"/>
      <c r="KN91" s="215"/>
      <c r="KO91" s="215"/>
      <c r="KP91" s="215"/>
      <c r="KQ91" s="215"/>
      <c r="KR91" s="215"/>
      <c r="KS91" s="215"/>
      <c r="KT91" s="215"/>
      <c r="KU91" s="215"/>
      <c r="KV91" s="215"/>
      <c r="KW91" s="215"/>
      <c r="KX91" s="215"/>
      <c r="KY91" s="215"/>
      <c r="KZ91" s="215"/>
      <c r="LA91" s="215"/>
      <c r="LB91" s="215"/>
      <c r="LC91" s="215"/>
      <c r="LD91" s="215"/>
      <c r="LE91" s="215"/>
      <c r="LF91" s="215"/>
      <c r="LG91" s="215"/>
      <c r="LH91" s="215"/>
      <c r="LI91" s="215"/>
      <c r="LJ91" s="215"/>
      <c r="LK91" s="215"/>
      <c r="LL91" s="215"/>
      <c r="LM91" s="215"/>
      <c r="LN91" s="215"/>
      <c r="LO91" s="215"/>
      <c r="LP91" s="215"/>
      <c r="LQ91" s="215"/>
      <c r="LR91" s="215"/>
      <c r="LS91" s="215"/>
      <c r="LT91" s="215"/>
      <c r="LU91" s="215"/>
      <c r="LV91" s="215"/>
      <c r="LW91" s="215"/>
      <c r="LX91" s="215"/>
      <c r="LY91" s="215"/>
      <c r="LZ91" s="215"/>
      <c r="MA91" s="215"/>
      <c r="MB91" s="215"/>
      <c r="MC91" s="215"/>
      <c r="MD91" s="215"/>
      <c r="ME91" s="215"/>
      <c r="MF91" s="215"/>
      <c r="MG91" s="215"/>
      <c r="MH91" s="215"/>
      <c r="MI91" s="215"/>
      <c r="MJ91" s="215"/>
      <c r="MK91" s="215"/>
      <c r="ML91" s="215"/>
      <c r="MM91" s="215"/>
      <c r="MN91" s="215"/>
      <c r="MO91" s="215"/>
      <c r="MP91" s="215"/>
      <c r="MQ91" s="215"/>
      <c r="MR91" s="215"/>
      <c r="MS91" s="215"/>
      <c r="MT91" s="215"/>
      <c r="MU91" s="215"/>
      <c r="MV91" s="215"/>
      <c r="MW91" s="215"/>
      <c r="MX91" s="215"/>
      <c r="MY91" s="215"/>
      <c r="MZ91" s="215"/>
      <c r="NA91" s="215"/>
      <c r="NB91" s="215"/>
      <c r="NC91" s="215"/>
      <c r="ND91" s="215"/>
      <c r="NE91" s="215"/>
      <c r="NF91" s="215"/>
      <c r="NG91" s="215"/>
      <c r="NH91" s="215"/>
      <c r="NI91" s="215"/>
      <c r="NJ91" s="215"/>
      <c r="NK91" s="215"/>
      <c r="NL91" s="215"/>
      <c r="NM91" s="215"/>
      <c r="NN91" s="215"/>
      <c r="NO91" s="215"/>
      <c r="NP91" s="215"/>
      <c r="NQ91" s="215"/>
      <c r="NR91" s="215"/>
      <c r="NS91" s="215"/>
      <c r="NT91" s="215"/>
      <c r="NU91" s="215"/>
      <c r="NV91" s="215"/>
      <c r="NW91" s="215"/>
      <c r="NX91" s="215"/>
      <c r="NY91" s="215"/>
      <c r="NZ91" s="215"/>
      <c r="OA91" s="215"/>
      <c r="OB91" s="215"/>
      <c r="OC91" s="215"/>
      <c r="OD91" s="215"/>
      <c r="OE91" s="215"/>
      <c r="OF91" s="215"/>
      <c r="OG91" s="215"/>
      <c r="OH91" s="215"/>
      <c r="OI91" s="215"/>
      <c r="OJ91" s="215"/>
      <c r="OK91" s="215"/>
      <c r="OL91" s="215"/>
      <c r="OM91" s="215"/>
      <c r="ON91" s="215"/>
      <c r="OO91" s="215"/>
      <c r="OP91" s="215"/>
      <c r="OQ91" s="215"/>
      <c r="OR91" s="215"/>
      <c r="OS91" s="215"/>
      <c r="OT91" s="215"/>
      <c r="OU91" s="215"/>
      <c r="OV91" s="215"/>
      <c r="OW91" s="215"/>
      <c r="OX91" s="215"/>
      <c r="OY91" s="215"/>
      <c r="OZ91" s="215"/>
      <c r="PA91" s="215"/>
      <c r="PB91" s="215"/>
      <c r="PC91" s="215"/>
      <c r="PD91" s="215"/>
      <c r="PE91" s="215"/>
      <c r="PF91" s="215"/>
      <c r="PG91" s="215"/>
      <c r="PH91" s="215"/>
      <c r="PI91" s="215"/>
      <c r="PJ91" s="215"/>
      <c r="PK91" s="215"/>
      <c r="PL91" s="215"/>
      <c r="PM91" s="215"/>
      <c r="PN91" s="215"/>
      <c r="PO91" s="215"/>
      <c r="PP91" s="215"/>
      <c r="PQ91" s="215"/>
      <c r="PR91" s="215"/>
      <c r="PS91" s="215"/>
      <c r="PT91" s="215"/>
      <c r="PU91" s="215"/>
      <c r="PV91" s="215"/>
      <c r="PW91" s="215"/>
      <c r="PX91" s="215"/>
      <c r="PY91" s="215"/>
      <c r="PZ91" s="215"/>
      <c r="QA91" s="215"/>
      <c r="QB91" s="215"/>
      <c r="QC91" s="215"/>
      <c r="QD91" s="215"/>
      <c r="QE91" s="215"/>
      <c r="QF91" s="215"/>
      <c r="QG91" s="215"/>
    </row>
    <row r="92" spans="1:449" s="174" customFormat="1">
      <c r="A92" s="215"/>
      <c r="B92" s="450"/>
      <c r="C92" s="440"/>
      <c r="D92" s="451"/>
      <c r="E92" s="440"/>
      <c r="F92" s="440"/>
      <c r="G92" s="440"/>
      <c r="H92" s="440"/>
      <c r="I92" s="440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15"/>
      <c r="GC92" s="215"/>
      <c r="GD92" s="215"/>
      <c r="GE92" s="215"/>
      <c r="GF92" s="215"/>
      <c r="GG92" s="215"/>
      <c r="GH92" s="215"/>
      <c r="GI92" s="215"/>
      <c r="GJ92" s="215"/>
      <c r="GK92" s="215"/>
      <c r="GL92" s="215"/>
      <c r="GM92" s="215"/>
      <c r="GN92" s="215"/>
      <c r="GO92" s="215"/>
      <c r="GP92" s="215"/>
      <c r="GQ92" s="215"/>
      <c r="GR92" s="215"/>
      <c r="GS92" s="215"/>
      <c r="GT92" s="215"/>
      <c r="GU92" s="215"/>
      <c r="GV92" s="215"/>
      <c r="GW92" s="215"/>
      <c r="GX92" s="215"/>
      <c r="GY92" s="215"/>
      <c r="GZ92" s="215"/>
      <c r="HA92" s="215"/>
      <c r="HB92" s="215"/>
      <c r="HC92" s="215"/>
      <c r="HD92" s="215"/>
      <c r="HE92" s="215"/>
      <c r="HF92" s="215"/>
      <c r="HG92" s="215"/>
      <c r="HH92" s="215"/>
      <c r="HI92" s="215"/>
      <c r="HJ92" s="215"/>
      <c r="HK92" s="215"/>
      <c r="HL92" s="215"/>
      <c r="HM92" s="215"/>
      <c r="HN92" s="215"/>
      <c r="HO92" s="215"/>
      <c r="HP92" s="215"/>
      <c r="HQ92" s="215"/>
      <c r="HR92" s="215"/>
      <c r="HS92" s="215"/>
      <c r="HT92" s="215"/>
      <c r="HU92" s="215"/>
      <c r="HV92" s="215"/>
      <c r="HW92" s="215"/>
      <c r="HX92" s="215"/>
      <c r="HY92" s="215"/>
      <c r="HZ92" s="215"/>
      <c r="IA92" s="215"/>
      <c r="IB92" s="215"/>
      <c r="IC92" s="215"/>
      <c r="ID92" s="215"/>
      <c r="IE92" s="215"/>
      <c r="IF92" s="215"/>
      <c r="IG92" s="215"/>
      <c r="IH92" s="215"/>
      <c r="II92" s="215"/>
      <c r="IJ92" s="215"/>
      <c r="IK92" s="215"/>
      <c r="IL92" s="215"/>
      <c r="IM92" s="215"/>
      <c r="IN92" s="215"/>
      <c r="IO92" s="215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5"/>
      <c r="JA92" s="215"/>
      <c r="JB92" s="215"/>
      <c r="JC92" s="215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5"/>
      <c r="JO92" s="215"/>
      <c r="JP92" s="215"/>
      <c r="JQ92" s="215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5"/>
      <c r="KC92" s="215"/>
      <c r="KD92" s="215"/>
      <c r="KE92" s="215"/>
      <c r="KF92" s="215"/>
      <c r="KG92" s="215"/>
      <c r="KH92" s="215"/>
      <c r="KI92" s="215"/>
      <c r="KJ92" s="215"/>
      <c r="KK92" s="215"/>
      <c r="KL92" s="215"/>
      <c r="KM92" s="215"/>
      <c r="KN92" s="215"/>
      <c r="KO92" s="215"/>
      <c r="KP92" s="215"/>
      <c r="KQ92" s="215"/>
      <c r="KR92" s="215"/>
      <c r="KS92" s="215"/>
      <c r="KT92" s="215"/>
      <c r="KU92" s="215"/>
      <c r="KV92" s="215"/>
      <c r="KW92" s="215"/>
      <c r="KX92" s="215"/>
      <c r="KY92" s="215"/>
      <c r="KZ92" s="215"/>
      <c r="LA92" s="215"/>
      <c r="LB92" s="215"/>
      <c r="LC92" s="215"/>
      <c r="LD92" s="215"/>
      <c r="LE92" s="215"/>
      <c r="LF92" s="215"/>
      <c r="LG92" s="215"/>
      <c r="LH92" s="215"/>
      <c r="LI92" s="215"/>
      <c r="LJ92" s="215"/>
      <c r="LK92" s="215"/>
      <c r="LL92" s="215"/>
      <c r="LM92" s="215"/>
      <c r="LN92" s="215"/>
      <c r="LO92" s="215"/>
      <c r="LP92" s="215"/>
      <c r="LQ92" s="215"/>
      <c r="LR92" s="215"/>
      <c r="LS92" s="215"/>
      <c r="LT92" s="215"/>
      <c r="LU92" s="215"/>
      <c r="LV92" s="215"/>
      <c r="LW92" s="215"/>
      <c r="LX92" s="215"/>
      <c r="LY92" s="215"/>
      <c r="LZ92" s="215"/>
      <c r="MA92" s="215"/>
      <c r="MB92" s="215"/>
      <c r="MC92" s="215"/>
      <c r="MD92" s="215"/>
      <c r="ME92" s="215"/>
      <c r="MF92" s="215"/>
      <c r="MG92" s="215"/>
      <c r="MH92" s="215"/>
      <c r="MI92" s="215"/>
      <c r="MJ92" s="215"/>
      <c r="MK92" s="215"/>
      <c r="ML92" s="215"/>
      <c r="MM92" s="215"/>
      <c r="MN92" s="215"/>
      <c r="MO92" s="215"/>
      <c r="MP92" s="215"/>
      <c r="MQ92" s="215"/>
      <c r="MR92" s="215"/>
      <c r="MS92" s="215"/>
      <c r="MT92" s="215"/>
      <c r="MU92" s="215"/>
      <c r="MV92" s="215"/>
      <c r="MW92" s="215"/>
      <c r="MX92" s="215"/>
      <c r="MY92" s="215"/>
      <c r="MZ92" s="215"/>
      <c r="NA92" s="215"/>
      <c r="NB92" s="215"/>
      <c r="NC92" s="215"/>
      <c r="ND92" s="215"/>
      <c r="NE92" s="215"/>
      <c r="NF92" s="215"/>
      <c r="NG92" s="215"/>
      <c r="NH92" s="215"/>
      <c r="NI92" s="215"/>
      <c r="NJ92" s="215"/>
      <c r="NK92" s="215"/>
      <c r="NL92" s="215"/>
      <c r="NM92" s="215"/>
      <c r="NN92" s="215"/>
      <c r="NO92" s="215"/>
      <c r="NP92" s="215"/>
      <c r="NQ92" s="215"/>
      <c r="NR92" s="215"/>
      <c r="NS92" s="215"/>
      <c r="NT92" s="215"/>
      <c r="NU92" s="215"/>
      <c r="NV92" s="215"/>
      <c r="NW92" s="215"/>
      <c r="NX92" s="215"/>
      <c r="NY92" s="215"/>
      <c r="NZ92" s="215"/>
      <c r="OA92" s="215"/>
      <c r="OB92" s="215"/>
      <c r="OC92" s="215"/>
      <c r="OD92" s="215"/>
      <c r="OE92" s="215"/>
      <c r="OF92" s="215"/>
      <c r="OG92" s="215"/>
      <c r="OH92" s="215"/>
      <c r="OI92" s="215"/>
      <c r="OJ92" s="215"/>
      <c r="OK92" s="215"/>
      <c r="OL92" s="215"/>
      <c r="OM92" s="215"/>
      <c r="ON92" s="215"/>
      <c r="OO92" s="215"/>
      <c r="OP92" s="215"/>
      <c r="OQ92" s="215"/>
      <c r="OR92" s="215"/>
      <c r="OS92" s="215"/>
      <c r="OT92" s="215"/>
      <c r="OU92" s="215"/>
      <c r="OV92" s="215"/>
      <c r="OW92" s="215"/>
      <c r="OX92" s="215"/>
      <c r="OY92" s="215"/>
      <c r="OZ92" s="215"/>
      <c r="PA92" s="215"/>
      <c r="PB92" s="215"/>
      <c r="PC92" s="215"/>
      <c r="PD92" s="215"/>
      <c r="PE92" s="215"/>
      <c r="PF92" s="215"/>
      <c r="PG92" s="215"/>
      <c r="PH92" s="215"/>
      <c r="PI92" s="215"/>
      <c r="PJ92" s="215"/>
      <c r="PK92" s="215"/>
      <c r="PL92" s="215"/>
      <c r="PM92" s="215"/>
      <c r="PN92" s="215"/>
      <c r="PO92" s="215"/>
      <c r="PP92" s="215"/>
      <c r="PQ92" s="215"/>
      <c r="PR92" s="215"/>
      <c r="PS92" s="215"/>
      <c r="PT92" s="215"/>
      <c r="PU92" s="215"/>
      <c r="PV92" s="215"/>
      <c r="PW92" s="215"/>
      <c r="PX92" s="215"/>
      <c r="PY92" s="215"/>
      <c r="PZ92" s="215"/>
      <c r="QA92" s="215"/>
      <c r="QB92" s="215"/>
      <c r="QC92" s="215"/>
      <c r="QD92" s="215"/>
      <c r="QE92" s="215"/>
      <c r="QF92" s="215"/>
      <c r="QG92" s="215"/>
    </row>
    <row r="93" spans="1:449" s="174" customFormat="1">
      <c r="A93" s="215"/>
      <c r="B93" s="450"/>
      <c r="C93" s="440"/>
      <c r="D93" s="451"/>
      <c r="E93" s="440"/>
      <c r="F93" s="440"/>
      <c r="G93" s="440"/>
      <c r="H93" s="440"/>
      <c r="I93" s="440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215"/>
      <c r="GC93" s="215"/>
      <c r="GD93" s="215"/>
      <c r="GE93" s="215"/>
      <c r="GF93" s="215"/>
      <c r="GG93" s="215"/>
      <c r="GH93" s="215"/>
      <c r="GI93" s="215"/>
      <c r="GJ93" s="215"/>
      <c r="GK93" s="215"/>
      <c r="GL93" s="215"/>
      <c r="GM93" s="215"/>
      <c r="GN93" s="215"/>
      <c r="GO93" s="215"/>
      <c r="GP93" s="215"/>
      <c r="GQ93" s="215"/>
      <c r="GR93" s="215"/>
      <c r="GS93" s="215"/>
      <c r="GT93" s="215"/>
      <c r="GU93" s="215"/>
      <c r="GV93" s="215"/>
      <c r="GW93" s="215"/>
      <c r="GX93" s="215"/>
      <c r="GY93" s="215"/>
      <c r="GZ93" s="215"/>
      <c r="HA93" s="215"/>
      <c r="HB93" s="215"/>
      <c r="HC93" s="215"/>
      <c r="HD93" s="215"/>
      <c r="HE93" s="215"/>
      <c r="HF93" s="215"/>
      <c r="HG93" s="215"/>
      <c r="HH93" s="215"/>
      <c r="HI93" s="215"/>
      <c r="HJ93" s="215"/>
      <c r="HK93" s="215"/>
      <c r="HL93" s="215"/>
      <c r="HM93" s="215"/>
      <c r="HN93" s="215"/>
      <c r="HO93" s="215"/>
      <c r="HP93" s="215"/>
      <c r="HQ93" s="215"/>
      <c r="HR93" s="215"/>
      <c r="HS93" s="215"/>
      <c r="HT93" s="215"/>
      <c r="HU93" s="215"/>
      <c r="HV93" s="215"/>
      <c r="HW93" s="215"/>
      <c r="HX93" s="215"/>
      <c r="HY93" s="215"/>
      <c r="HZ93" s="215"/>
      <c r="IA93" s="215"/>
      <c r="IB93" s="215"/>
      <c r="IC93" s="215"/>
      <c r="ID93" s="215"/>
      <c r="IE93" s="215"/>
      <c r="IF93" s="215"/>
      <c r="IG93" s="215"/>
      <c r="IH93" s="215"/>
      <c r="II93" s="215"/>
      <c r="IJ93" s="215"/>
      <c r="IK93" s="215"/>
      <c r="IL93" s="215"/>
      <c r="IM93" s="215"/>
      <c r="IN93" s="215"/>
      <c r="IO93" s="215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5"/>
      <c r="JA93" s="215"/>
      <c r="JB93" s="215"/>
      <c r="JC93" s="215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5"/>
      <c r="JO93" s="215"/>
      <c r="JP93" s="215"/>
      <c r="JQ93" s="215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5"/>
      <c r="KC93" s="215"/>
      <c r="KD93" s="215"/>
      <c r="KE93" s="215"/>
      <c r="KF93" s="215"/>
      <c r="KG93" s="215"/>
      <c r="KH93" s="215"/>
      <c r="KI93" s="215"/>
      <c r="KJ93" s="215"/>
      <c r="KK93" s="215"/>
      <c r="KL93" s="215"/>
      <c r="KM93" s="215"/>
      <c r="KN93" s="215"/>
      <c r="KO93" s="215"/>
      <c r="KP93" s="215"/>
      <c r="KQ93" s="215"/>
      <c r="KR93" s="215"/>
      <c r="KS93" s="215"/>
      <c r="KT93" s="215"/>
      <c r="KU93" s="215"/>
      <c r="KV93" s="215"/>
      <c r="KW93" s="215"/>
      <c r="KX93" s="215"/>
      <c r="KY93" s="215"/>
      <c r="KZ93" s="215"/>
      <c r="LA93" s="215"/>
      <c r="LB93" s="215"/>
      <c r="LC93" s="215"/>
      <c r="LD93" s="215"/>
      <c r="LE93" s="215"/>
      <c r="LF93" s="215"/>
      <c r="LG93" s="215"/>
      <c r="LH93" s="215"/>
      <c r="LI93" s="215"/>
      <c r="LJ93" s="215"/>
      <c r="LK93" s="215"/>
      <c r="LL93" s="215"/>
      <c r="LM93" s="215"/>
      <c r="LN93" s="215"/>
      <c r="LO93" s="215"/>
      <c r="LP93" s="215"/>
      <c r="LQ93" s="215"/>
      <c r="LR93" s="215"/>
      <c r="LS93" s="215"/>
      <c r="LT93" s="215"/>
      <c r="LU93" s="215"/>
      <c r="LV93" s="215"/>
      <c r="LW93" s="215"/>
      <c r="LX93" s="215"/>
      <c r="LY93" s="215"/>
      <c r="LZ93" s="215"/>
      <c r="MA93" s="215"/>
      <c r="MB93" s="215"/>
      <c r="MC93" s="215"/>
      <c r="MD93" s="215"/>
      <c r="ME93" s="215"/>
      <c r="MF93" s="215"/>
      <c r="MG93" s="215"/>
      <c r="MH93" s="215"/>
      <c r="MI93" s="215"/>
      <c r="MJ93" s="215"/>
      <c r="MK93" s="215"/>
      <c r="ML93" s="215"/>
      <c r="MM93" s="215"/>
      <c r="MN93" s="215"/>
      <c r="MO93" s="215"/>
      <c r="MP93" s="215"/>
      <c r="MQ93" s="215"/>
      <c r="MR93" s="215"/>
      <c r="MS93" s="215"/>
      <c r="MT93" s="215"/>
      <c r="MU93" s="215"/>
      <c r="MV93" s="215"/>
      <c r="MW93" s="215"/>
      <c r="MX93" s="215"/>
      <c r="MY93" s="215"/>
      <c r="MZ93" s="215"/>
      <c r="NA93" s="215"/>
      <c r="NB93" s="215"/>
      <c r="NC93" s="215"/>
      <c r="ND93" s="215"/>
      <c r="NE93" s="215"/>
      <c r="NF93" s="215"/>
      <c r="NG93" s="215"/>
      <c r="NH93" s="215"/>
      <c r="NI93" s="215"/>
      <c r="NJ93" s="215"/>
      <c r="NK93" s="215"/>
      <c r="NL93" s="215"/>
      <c r="NM93" s="215"/>
      <c r="NN93" s="215"/>
      <c r="NO93" s="215"/>
      <c r="NP93" s="215"/>
      <c r="NQ93" s="215"/>
      <c r="NR93" s="215"/>
      <c r="NS93" s="215"/>
      <c r="NT93" s="215"/>
      <c r="NU93" s="215"/>
      <c r="NV93" s="215"/>
      <c r="NW93" s="215"/>
      <c r="NX93" s="215"/>
      <c r="NY93" s="215"/>
      <c r="NZ93" s="215"/>
      <c r="OA93" s="215"/>
      <c r="OB93" s="215"/>
      <c r="OC93" s="215"/>
      <c r="OD93" s="215"/>
      <c r="OE93" s="215"/>
      <c r="OF93" s="215"/>
      <c r="OG93" s="215"/>
      <c r="OH93" s="215"/>
      <c r="OI93" s="215"/>
      <c r="OJ93" s="215"/>
      <c r="OK93" s="215"/>
      <c r="OL93" s="215"/>
      <c r="OM93" s="215"/>
      <c r="ON93" s="215"/>
      <c r="OO93" s="215"/>
      <c r="OP93" s="215"/>
      <c r="OQ93" s="215"/>
      <c r="OR93" s="215"/>
      <c r="OS93" s="215"/>
      <c r="OT93" s="215"/>
      <c r="OU93" s="215"/>
      <c r="OV93" s="215"/>
      <c r="OW93" s="215"/>
      <c r="OX93" s="215"/>
      <c r="OY93" s="215"/>
      <c r="OZ93" s="215"/>
      <c r="PA93" s="215"/>
      <c r="PB93" s="215"/>
      <c r="PC93" s="215"/>
      <c r="PD93" s="215"/>
      <c r="PE93" s="215"/>
      <c r="PF93" s="215"/>
      <c r="PG93" s="215"/>
      <c r="PH93" s="215"/>
      <c r="PI93" s="215"/>
      <c r="PJ93" s="215"/>
      <c r="PK93" s="215"/>
      <c r="PL93" s="215"/>
      <c r="PM93" s="215"/>
      <c r="PN93" s="215"/>
      <c r="PO93" s="215"/>
      <c r="PP93" s="215"/>
      <c r="PQ93" s="215"/>
      <c r="PR93" s="215"/>
      <c r="PS93" s="215"/>
      <c r="PT93" s="215"/>
      <c r="PU93" s="215"/>
      <c r="PV93" s="215"/>
      <c r="PW93" s="215"/>
      <c r="PX93" s="215"/>
      <c r="PY93" s="215"/>
      <c r="PZ93" s="215"/>
      <c r="QA93" s="215"/>
      <c r="QB93" s="215"/>
      <c r="QC93" s="215"/>
      <c r="QD93" s="215"/>
      <c r="QE93" s="215"/>
      <c r="QF93" s="215"/>
      <c r="QG93" s="215"/>
    </row>
    <row r="94" spans="1:449" s="174" customFormat="1">
      <c r="A94" s="215"/>
      <c r="B94" s="206"/>
      <c r="D94" s="202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  <c r="FP94" s="215"/>
      <c r="FQ94" s="215"/>
      <c r="FR94" s="215"/>
      <c r="FS94" s="215"/>
      <c r="FT94" s="215"/>
      <c r="FU94" s="215"/>
      <c r="FV94" s="215"/>
      <c r="FW94" s="215"/>
      <c r="FX94" s="215"/>
      <c r="FY94" s="215"/>
      <c r="FZ94" s="215"/>
      <c r="GA94" s="215"/>
      <c r="GB94" s="215"/>
      <c r="GC94" s="215"/>
      <c r="GD94" s="215"/>
      <c r="GE94" s="215"/>
      <c r="GF94" s="215"/>
      <c r="GG94" s="215"/>
      <c r="GH94" s="215"/>
      <c r="GI94" s="215"/>
      <c r="GJ94" s="215"/>
      <c r="GK94" s="215"/>
      <c r="GL94" s="215"/>
      <c r="GM94" s="215"/>
      <c r="GN94" s="215"/>
      <c r="GO94" s="215"/>
      <c r="GP94" s="215"/>
      <c r="GQ94" s="215"/>
      <c r="GR94" s="215"/>
      <c r="GS94" s="215"/>
      <c r="GT94" s="215"/>
      <c r="GU94" s="215"/>
      <c r="GV94" s="215"/>
      <c r="GW94" s="215"/>
      <c r="GX94" s="215"/>
      <c r="GY94" s="215"/>
      <c r="GZ94" s="215"/>
      <c r="HA94" s="215"/>
      <c r="HB94" s="215"/>
      <c r="HC94" s="215"/>
      <c r="HD94" s="215"/>
      <c r="HE94" s="215"/>
      <c r="HF94" s="215"/>
      <c r="HG94" s="215"/>
      <c r="HH94" s="215"/>
      <c r="HI94" s="215"/>
      <c r="HJ94" s="215"/>
      <c r="HK94" s="215"/>
      <c r="HL94" s="215"/>
      <c r="HM94" s="215"/>
      <c r="HN94" s="215"/>
      <c r="HO94" s="215"/>
      <c r="HP94" s="215"/>
      <c r="HQ94" s="215"/>
      <c r="HR94" s="215"/>
      <c r="HS94" s="215"/>
      <c r="HT94" s="215"/>
      <c r="HU94" s="215"/>
      <c r="HV94" s="215"/>
      <c r="HW94" s="215"/>
      <c r="HX94" s="215"/>
      <c r="HY94" s="215"/>
      <c r="HZ94" s="215"/>
      <c r="IA94" s="215"/>
      <c r="IB94" s="215"/>
      <c r="IC94" s="215"/>
      <c r="ID94" s="215"/>
      <c r="IE94" s="215"/>
      <c r="IF94" s="215"/>
      <c r="IG94" s="215"/>
      <c r="IH94" s="215"/>
      <c r="II94" s="215"/>
      <c r="IJ94" s="215"/>
      <c r="IK94" s="215"/>
      <c r="IL94" s="215"/>
      <c r="IM94" s="215"/>
      <c r="IN94" s="215"/>
      <c r="IO94" s="215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5"/>
      <c r="JA94" s="215"/>
      <c r="JB94" s="215"/>
      <c r="JC94" s="215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5"/>
      <c r="JO94" s="215"/>
      <c r="JP94" s="215"/>
      <c r="JQ94" s="215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5"/>
      <c r="KC94" s="215"/>
      <c r="KD94" s="215"/>
      <c r="KE94" s="215"/>
      <c r="KF94" s="215"/>
      <c r="KG94" s="215"/>
      <c r="KH94" s="215"/>
      <c r="KI94" s="215"/>
      <c r="KJ94" s="215"/>
      <c r="KK94" s="215"/>
      <c r="KL94" s="215"/>
      <c r="KM94" s="215"/>
      <c r="KN94" s="215"/>
      <c r="KO94" s="215"/>
      <c r="KP94" s="215"/>
      <c r="KQ94" s="215"/>
      <c r="KR94" s="215"/>
      <c r="KS94" s="215"/>
      <c r="KT94" s="215"/>
      <c r="KU94" s="215"/>
      <c r="KV94" s="215"/>
      <c r="KW94" s="215"/>
      <c r="KX94" s="215"/>
      <c r="KY94" s="215"/>
      <c r="KZ94" s="215"/>
      <c r="LA94" s="215"/>
      <c r="LB94" s="215"/>
      <c r="LC94" s="215"/>
      <c r="LD94" s="215"/>
      <c r="LE94" s="215"/>
      <c r="LF94" s="215"/>
      <c r="LG94" s="215"/>
      <c r="LH94" s="215"/>
      <c r="LI94" s="215"/>
      <c r="LJ94" s="215"/>
      <c r="LK94" s="215"/>
      <c r="LL94" s="215"/>
      <c r="LM94" s="215"/>
      <c r="LN94" s="215"/>
      <c r="LO94" s="215"/>
      <c r="LP94" s="215"/>
      <c r="LQ94" s="215"/>
      <c r="LR94" s="215"/>
      <c r="LS94" s="215"/>
      <c r="LT94" s="215"/>
      <c r="LU94" s="215"/>
      <c r="LV94" s="215"/>
      <c r="LW94" s="215"/>
      <c r="LX94" s="215"/>
      <c r="LY94" s="215"/>
      <c r="LZ94" s="215"/>
      <c r="MA94" s="215"/>
      <c r="MB94" s="215"/>
      <c r="MC94" s="215"/>
      <c r="MD94" s="215"/>
      <c r="ME94" s="215"/>
      <c r="MF94" s="215"/>
      <c r="MG94" s="215"/>
      <c r="MH94" s="215"/>
      <c r="MI94" s="215"/>
      <c r="MJ94" s="215"/>
      <c r="MK94" s="215"/>
      <c r="ML94" s="215"/>
      <c r="MM94" s="215"/>
      <c r="MN94" s="215"/>
      <c r="MO94" s="215"/>
      <c r="MP94" s="215"/>
      <c r="MQ94" s="215"/>
      <c r="MR94" s="215"/>
      <c r="MS94" s="215"/>
      <c r="MT94" s="215"/>
      <c r="MU94" s="215"/>
      <c r="MV94" s="215"/>
      <c r="MW94" s="215"/>
      <c r="MX94" s="215"/>
      <c r="MY94" s="215"/>
      <c r="MZ94" s="215"/>
      <c r="NA94" s="215"/>
      <c r="NB94" s="215"/>
      <c r="NC94" s="215"/>
      <c r="ND94" s="215"/>
      <c r="NE94" s="215"/>
      <c r="NF94" s="215"/>
      <c r="NG94" s="215"/>
      <c r="NH94" s="215"/>
      <c r="NI94" s="215"/>
      <c r="NJ94" s="215"/>
      <c r="NK94" s="215"/>
      <c r="NL94" s="215"/>
      <c r="NM94" s="215"/>
      <c r="NN94" s="215"/>
      <c r="NO94" s="215"/>
      <c r="NP94" s="215"/>
      <c r="NQ94" s="215"/>
      <c r="NR94" s="215"/>
      <c r="NS94" s="215"/>
      <c r="NT94" s="215"/>
      <c r="NU94" s="215"/>
      <c r="NV94" s="215"/>
      <c r="NW94" s="215"/>
      <c r="NX94" s="215"/>
      <c r="NY94" s="215"/>
      <c r="NZ94" s="215"/>
      <c r="OA94" s="215"/>
      <c r="OB94" s="215"/>
      <c r="OC94" s="215"/>
      <c r="OD94" s="215"/>
      <c r="OE94" s="215"/>
      <c r="OF94" s="215"/>
      <c r="OG94" s="215"/>
      <c r="OH94" s="215"/>
      <c r="OI94" s="215"/>
      <c r="OJ94" s="215"/>
      <c r="OK94" s="215"/>
      <c r="OL94" s="215"/>
      <c r="OM94" s="215"/>
      <c r="ON94" s="215"/>
      <c r="OO94" s="215"/>
      <c r="OP94" s="215"/>
      <c r="OQ94" s="215"/>
      <c r="OR94" s="215"/>
      <c r="OS94" s="215"/>
      <c r="OT94" s="215"/>
      <c r="OU94" s="215"/>
      <c r="OV94" s="215"/>
      <c r="OW94" s="215"/>
      <c r="OX94" s="215"/>
      <c r="OY94" s="215"/>
      <c r="OZ94" s="215"/>
      <c r="PA94" s="215"/>
      <c r="PB94" s="215"/>
      <c r="PC94" s="215"/>
      <c r="PD94" s="215"/>
      <c r="PE94" s="215"/>
      <c r="PF94" s="215"/>
      <c r="PG94" s="215"/>
      <c r="PH94" s="215"/>
      <c r="PI94" s="215"/>
      <c r="PJ94" s="215"/>
      <c r="PK94" s="215"/>
      <c r="PL94" s="215"/>
      <c r="PM94" s="215"/>
      <c r="PN94" s="215"/>
      <c r="PO94" s="215"/>
      <c r="PP94" s="215"/>
      <c r="PQ94" s="215"/>
      <c r="PR94" s="215"/>
      <c r="PS94" s="215"/>
      <c r="PT94" s="215"/>
      <c r="PU94" s="215"/>
      <c r="PV94" s="215"/>
      <c r="PW94" s="215"/>
      <c r="PX94" s="215"/>
      <c r="PY94" s="215"/>
      <c r="PZ94" s="215"/>
      <c r="QA94" s="215"/>
      <c r="QB94" s="215"/>
      <c r="QC94" s="215"/>
      <c r="QD94" s="215"/>
      <c r="QE94" s="215"/>
      <c r="QF94" s="215"/>
      <c r="QG94" s="215"/>
    </row>
    <row r="95" spans="1:449" s="174" customFormat="1">
      <c r="A95" s="215"/>
      <c r="B95" s="206"/>
      <c r="D95" s="202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5"/>
      <c r="JA95" s="215"/>
      <c r="JB95" s="215"/>
      <c r="JC95" s="215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5"/>
      <c r="JO95" s="215"/>
      <c r="JP95" s="215"/>
      <c r="JQ95" s="215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5"/>
      <c r="KC95" s="215"/>
      <c r="KD95" s="215"/>
      <c r="KE95" s="215"/>
      <c r="KF95" s="215"/>
      <c r="KG95" s="215"/>
      <c r="KH95" s="215"/>
      <c r="KI95" s="215"/>
      <c r="KJ95" s="215"/>
      <c r="KK95" s="215"/>
      <c r="KL95" s="215"/>
      <c r="KM95" s="215"/>
      <c r="KN95" s="215"/>
      <c r="KO95" s="215"/>
      <c r="KP95" s="215"/>
      <c r="KQ95" s="215"/>
      <c r="KR95" s="215"/>
      <c r="KS95" s="215"/>
      <c r="KT95" s="215"/>
      <c r="KU95" s="215"/>
      <c r="KV95" s="215"/>
      <c r="KW95" s="215"/>
      <c r="KX95" s="215"/>
      <c r="KY95" s="215"/>
      <c r="KZ95" s="215"/>
      <c r="LA95" s="215"/>
      <c r="LB95" s="215"/>
      <c r="LC95" s="215"/>
      <c r="LD95" s="215"/>
      <c r="LE95" s="215"/>
      <c r="LF95" s="215"/>
      <c r="LG95" s="215"/>
      <c r="LH95" s="215"/>
      <c r="LI95" s="215"/>
      <c r="LJ95" s="215"/>
      <c r="LK95" s="215"/>
      <c r="LL95" s="215"/>
      <c r="LM95" s="215"/>
      <c r="LN95" s="215"/>
      <c r="LO95" s="215"/>
      <c r="LP95" s="215"/>
      <c r="LQ95" s="215"/>
      <c r="LR95" s="215"/>
      <c r="LS95" s="215"/>
      <c r="LT95" s="215"/>
      <c r="LU95" s="215"/>
      <c r="LV95" s="215"/>
      <c r="LW95" s="215"/>
      <c r="LX95" s="215"/>
      <c r="LY95" s="215"/>
      <c r="LZ95" s="215"/>
      <c r="MA95" s="215"/>
      <c r="MB95" s="215"/>
      <c r="MC95" s="215"/>
      <c r="MD95" s="215"/>
      <c r="ME95" s="215"/>
      <c r="MF95" s="215"/>
      <c r="MG95" s="215"/>
      <c r="MH95" s="215"/>
      <c r="MI95" s="215"/>
      <c r="MJ95" s="215"/>
      <c r="MK95" s="215"/>
      <c r="ML95" s="215"/>
      <c r="MM95" s="215"/>
      <c r="MN95" s="215"/>
      <c r="MO95" s="215"/>
      <c r="MP95" s="215"/>
      <c r="MQ95" s="215"/>
      <c r="MR95" s="215"/>
      <c r="MS95" s="215"/>
      <c r="MT95" s="215"/>
      <c r="MU95" s="215"/>
      <c r="MV95" s="215"/>
      <c r="MW95" s="215"/>
      <c r="MX95" s="215"/>
      <c r="MY95" s="215"/>
      <c r="MZ95" s="215"/>
      <c r="NA95" s="215"/>
      <c r="NB95" s="215"/>
      <c r="NC95" s="215"/>
      <c r="ND95" s="215"/>
      <c r="NE95" s="215"/>
      <c r="NF95" s="215"/>
      <c r="NG95" s="215"/>
      <c r="NH95" s="215"/>
      <c r="NI95" s="215"/>
      <c r="NJ95" s="215"/>
      <c r="NK95" s="215"/>
      <c r="NL95" s="215"/>
      <c r="NM95" s="215"/>
      <c r="NN95" s="215"/>
      <c r="NO95" s="215"/>
      <c r="NP95" s="215"/>
      <c r="NQ95" s="215"/>
      <c r="NR95" s="215"/>
      <c r="NS95" s="215"/>
      <c r="NT95" s="215"/>
      <c r="NU95" s="215"/>
      <c r="NV95" s="215"/>
      <c r="NW95" s="215"/>
      <c r="NX95" s="215"/>
      <c r="NY95" s="215"/>
      <c r="NZ95" s="215"/>
      <c r="OA95" s="215"/>
      <c r="OB95" s="215"/>
      <c r="OC95" s="215"/>
      <c r="OD95" s="215"/>
      <c r="OE95" s="215"/>
      <c r="OF95" s="215"/>
      <c r="OG95" s="215"/>
      <c r="OH95" s="215"/>
      <c r="OI95" s="215"/>
      <c r="OJ95" s="215"/>
      <c r="OK95" s="215"/>
      <c r="OL95" s="215"/>
      <c r="OM95" s="215"/>
      <c r="ON95" s="215"/>
      <c r="OO95" s="215"/>
      <c r="OP95" s="215"/>
      <c r="OQ95" s="215"/>
      <c r="OR95" s="215"/>
      <c r="OS95" s="215"/>
      <c r="OT95" s="215"/>
      <c r="OU95" s="215"/>
      <c r="OV95" s="215"/>
      <c r="OW95" s="215"/>
      <c r="OX95" s="215"/>
      <c r="OY95" s="215"/>
      <c r="OZ95" s="215"/>
      <c r="PA95" s="215"/>
      <c r="PB95" s="215"/>
      <c r="PC95" s="215"/>
      <c r="PD95" s="215"/>
      <c r="PE95" s="215"/>
      <c r="PF95" s="215"/>
      <c r="PG95" s="215"/>
      <c r="PH95" s="215"/>
      <c r="PI95" s="215"/>
      <c r="PJ95" s="215"/>
      <c r="PK95" s="215"/>
      <c r="PL95" s="215"/>
      <c r="PM95" s="215"/>
      <c r="PN95" s="215"/>
      <c r="PO95" s="215"/>
      <c r="PP95" s="215"/>
      <c r="PQ95" s="215"/>
      <c r="PR95" s="215"/>
      <c r="PS95" s="215"/>
      <c r="PT95" s="215"/>
      <c r="PU95" s="215"/>
      <c r="PV95" s="215"/>
      <c r="PW95" s="215"/>
      <c r="PX95" s="215"/>
      <c r="PY95" s="215"/>
      <c r="PZ95" s="215"/>
      <c r="QA95" s="215"/>
      <c r="QB95" s="215"/>
      <c r="QC95" s="215"/>
      <c r="QD95" s="215"/>
      <c r="QE95" s="215"/>
      <c r="QF95" s="215"/>
      <c r="QG95" s="215"/>
    </row>
    <row r="96" spans="1:449" s="174" customFormat="1">
      <c r="A96" s="215"/>
      <c r="B96" s="206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  <c r="FP96" s="215"/>
      <c r="FQ96" s="215"/>
      <c r="FR96" s="215"/>
      <c r="FS96" s="215"/>
      <c r="FT96" s="215"/>
      <c r="FU96" s="215"/>
      <c r="FV96" s="215"/>
      <c r="FW96" s="215"/>
      <c r="FX96" s="215"/>
      <c r="FY96" s="215"/>
      <c r="FZ96" s="215"/>
      <c r="GA96" s="215"/>
      <c r="GB96" s="215"/>
      <c r="GC96" s="215"/>
      <c r="GD96" s="215"/>
      <c r="GE96" s="215"/>
      <c r="GF96" s="215"/>
      <c r="GG96" s="215"/>
      <c r="GH96" s="215"/>
      <c r="GI96" s="215"/>
      <c r="GJ96" s="215"/>
      <c r="GK96" s="215"/>
      <c r="GL96" s="215"/>
      <c r="GM96" s="215"/>
      <c r="GN96" s="215"/>
      <c r="GO96" s="215"/>
      <c r="GP96" s="215"/>
      <c r="GQ96" s="215"/>
      <c r="GR96" s="215"/>
      <c r="GS96" s="215"/>
      <c r="GT96" s="215"/>
      <c r="GU96" s="215"/>
      <c r="GV96" s="215"/>
      <c r="GW96" s="215"/>
      <c r="GX96" s="215"/>
      <c r="GY96" s="215"/>
      <c r="GZ96" s="215"/>
      <c r="HA96" s="215"/>
      <c r="HB96" s="215"/>
      <c r="HC96" s="215"/>
      <c r="HD96" s="215"/>
      <c r="HE96" s="215"/>
      <c r="HF96" s="215"/>
      <c r="HG96" s="215"/>
      <c r="HH96" s="215"/>
      <c r="HI96" s="215"/>
      <c r="HJ96" s="215"/>
      <c r="HK96" s="215"/>
      <c r="HL96" s="215"/>
      <c r="HM96" s="215"/>
      <c r="HN96" s="215"/>
      <c r="HO96" s="215"/>
      <c r="HP96" s="215"/>
      <c r="HQ96" s="215"/>
      <c r="HR96" s="215"/>
      <c r="HS96" s="215"/>
      <c r="HT96" s="215"/>
      <c r="HU96" s="215"/>
      <c r="HV96" s="215"/>
      <c r="HW96" s="215"/>
      <c r="HX96" s="215"/>
      <c r="HY96" s="215"/>
      <c r="HZ96" s="215"/>
      <c r="IA96" s="215"/>
      <c r="IB96" s="215"/>
      <c r="IC96" s="215"/>
      <c r="ID96" s="215"/>
      <c r="IE96" s="215"/>
      <c r="IF96" s="215"/>
      <c r="IG96" s="215"/>
      <c r="IH96" s="215"/>
      <c r="II96" s="215"/>
      <c r="IJ96" s="215"/>
      <c r="IK96" s="215"/>
      <c r="IL96" s="215"/>
      <c r="IM96" s="215"/>
      <c r="IN96" s="215"/>
      <c r="IO96" s="215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5"/>
      <c r="JA96" s="215"/>
      <c r="JB96" s="215"/>
      <c r="JC96" s="215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5"/>
      <c r="JO96" s="215"/>
      <c r="JP96" s="215"/>
      <c r="JQ96" s="215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5"/>
      <c r="KC96" s="215"/>
      <c r="KD96" s="215"/>
      <c r="KE96" s="215"/>
      <c r="KF96" s="215"/>
      <c r="KG96" s="215"/>
      <c r="KH96" s="215"/>
      <c r="KI96" s="215"/>
      <c r="KJ96" s="215"/>
      <c r="KK96" s="215"/>
      <c r="KL96" s="215"/>
      <c r="KM96" s="215"/>
      <c r="KN96" s="215"/>
      <c r="KO96" s="215"/>
      <c r="KP96" s="215"/>
      <c r="KQ96" s="215"/>
      <c r="KR96" s="215"/>
      <c r="KS96" s="215"/>
      <c r="KT96" s="215"/>
      <c r="KU96" s="215"/>
      <c r="KV96" s="215"/>
      <c r="KW96" s="215"/>
      <c r="KX96" s="215"/>
      <c r="KY96" s="215"/>
      <c r="KZ96" s="215"/>
      <c r="LA96" s="215"/>
      <c r="LB96" s="215"/>
      <c r="LC96" s="215"/>
      <c r="LD96" s="215"/>
      <c r="LE96" s="215"/>
      <c r="LF96" s="215"/>
      <c r="LG96" s="215"/>
      <c r="LH96" s="215"/>
      <c r="LI96" s="215"/>
      <c r="LJ96" s="215"/>
      <c r="LK96" s="215"/>
      <c r="LL96" s="215"/>
      <c r="LM96" s="215"/>
      <c r="LN96" s="215"/>
      <c r="LO96" s="215"/>
      <c r="LP96" s="215"/>
      <c r="LQ96" s="215"/>
      <c r="LR96" s="215"/>
      <c r="LS96" s="215"/>
      <c r="LT96" s="215"/>
      <c r="LU96" s="215"/>
      <c r="LV96" s="215"/>
      <c r="LW96" s="215"/>
      <c r="LX96" s="215"/>
      <c r="LY96" s="215"/>
      <c r="LZ96" s="215"/>
      <c r="MA96" s="215"/>
      <c r="MB96" s="215"/>
      <c r="MC96" s="215"/>
      <c r="MD96" s="215"/>
      <c r="ME96" s="215"/>
      <c r="MF96" s="215"/>
      <c r="MG96" s="215"/>
      <c r="MH96" s="215"/>
      <c r="MI96" s="215"/>
      <c r="MJ96" s="215"/>
      <c r="MK96" s="215"/>
      <c r="ML96" s="215"/>
      <c r="MM96" s="215"/>
      <c r="MN96" s="215"/>
      <c r="MO96" s="215"/>
      <c r="MP96" s="215"/>
      <c r="MQ96" s="215"/>
      <c r="MR96" s="215"/>
      <c r="MS96" s="215"/>
      <c r="MT96" s="215"/>
      <c r="MU96" s="215"/>
      <c r="MV96" s="215"/>
      <c r="MW96" s="215"/>
      <c r="MX96" s="215"/>
      <c r="MY96" s="215"/>
      <c r="MZ96" s="215"/>
      <c r="NA96" s="215"/>
      <c r="NB96" s="215"/>
      <c r="NC96" s="215"/>
      <c r="ND96" s="215"/>
      <c r="NE96" s="215"/>
      <c r="NF96" s="215"/>
      <c r="NG96" s="215"/>
      <c r="NH96" s="215"/>
      <c r="NI96" s="215"/>
      <c r="NJ96" s="215"/>
      <c r="NK96" s="215"/>
      <c r="NL96" s="215"/>
      <c r="NM96" s="215"/>
      <c r="NN96" s="215"/>
      <c r="NO96" s="215"/>
      <c r="NP96" s="215"/>
      <c r="NQ96" s="215"/>
      <c r="NR96" s="215"/>
      <c r="NS96" s="215"/>
      <c r="NT96" s="215"/>
      <c r="NU96" s="215"/>
      <c r="NV96" s="215"/>
      <c r="NW96" s="215"/>
      <c r="NX96" s="215"/>
      <c r="NY96" s="215"/>
      <c r="NZ96" s="215"/>
      <c r="OA96" s="215"/>
      <c r="OB96" s="215"/>
      <c r="OC96" s="215"/>
      <c r="OD96" s="215"/>
      <c r="OE96" s="215"/>
      <c r="OF96" s="215"/>
      <c r="OG96" s="215"/>
      <c r="OH96" s="215"/>
      <c r="OI96" s="215"/>
      <c r="OJ96" s="215"/>
      <c r="OK96" s="215"/>
      <c r="OL96" s="215"/>
      <c r="OM96" s="215"/>
      <c r="ON96" s="215"/>
      <c r="OO96" s="215"/>
      <c r="OP96" s="215"/>
      <c r="OQ96" s="215"/>
      <c r="OR96" s="215"/>
      <c r="OS96" s="215"/>
      <c r="OT96" s="215"/>
      <c r="OU96" s="215"/>
      <c r="OV96" s="215"/>
      <c r="OW96" s="215"/>
      <c r="OX96" s="215"/>
      <c r="OY96" s="215"/>
      <c r="OZ96" s="215"/>
      <c r="PA96" s="215"/>
      <c r="PB96" s="215"/>
      <c r="PC96" s="215"/>
      <c r="PD96" s="215"/>
      <c r="PE96" s="215"/>
      <c r="PF96" s="215"/>
      <c r="PG96" s="215"/>
      <c r="PH96" s="215"/>
      <c r="PI96" s="215"/>
      <c r="PJ96" s="215"/>
      <c r="PK96" s="215"/>
      <c r="PL96" s="215"/>
      <c r="PM96" s="215"/>
      <c r="PN96" s="215"/>
      <c r="PO96" s="215"/>
      <c r="PP96" s="215"/>
      <c r="PQ96" s="215"/>
      <c r="PR96" s="215"/>
      <c r="PS96" s="215"/>
      <c r="PT96" s="215"/>
      <c r="PU96" s="215"/>
      <c r="PV96" s="215"/>
      <c r="PW96" s="215"/>
      <c r="PX96" s="215"/>
      <c r="PY96" s="215"/>
      <c r="PZ96" s="215"/>
      <c r="QA96" s="215"/>
      <c r="QB96" s="215"/>
      <c r="QC96" s="215"/>
      <c r="QD96" s="215"/>
      <c r="QE96" s="215"/>
      <c r="QF96" s="215"/>
      <c r="QG96" s="215"/>
    </row>
  </sheetData>
  <mergeCells count="11">
    <mergeCell ref="C89:E89"/>
    <mergeCell ref="C90:E90"/>
    <mergeCell ref="C91:E91"/>
    <mergeCell ref="F84:H84"/>
    <mergeCell ref="C86:E86"/>
    <mergeCell ref="C84:E85"/>
    <mergeCell ref="C74:C75"/>
    <mergeCell ref="M75:O75"/>
    <mergeCell ref="M74:O74"/>
    <mergeCell ref="C87:E87"/>
    <mergeCell ref="C88:E88"/>
  </mergeCells>
  <hyperlinks>
    <hyperlink ref="K5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305BCB-7E08-4922-9632-4A3E01C2FECB}"/>
</file>

<file path=customXml/itemProps2.xml><?xml version="1.0" encoding="utf-8"?>
<ds:datastoreItem xmlns:ds="http://schemas.openxmlformats.org/officeDocument/2006/customXml" ds:itemID="{9572C64C-7272-4F9F-80A2-49CB95E6A3BE}"/>
</file>

<file path=customXml/itemProps3.xml><?xml version="1.0" encoding="utf-8"?>
<ds:datastoreItem xmlns:ds="http://schemas.openxmlformats.org/officeDocument/2006/customXml" ds:itemID="{B624069C-7C99-4868-B999-E6F3FE46C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2021-10-21T09:45:43Z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