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diagrams/data1.xml" ContentType="application/vnd.openxmlformats-officedocument.drawingml.diagramData+xml"/>
  <Override PartName="/xl/diagrams/data3.xml" ContentType="application/vnd.openxmlformats-officedocument.drawingml.diagramData+xml"/>
  <Override PartName="/xl/diagrams/data2.xml" ContentType="application/vnd.openxmlformats-officedocument.drawingml.diagramData+xml"/>
  <Override PartName="/xl/workbook.xml" ContentType="application/vnd.openxmlformats-officedocument.spreadsheetml.sheet.main+xml"/>
  <Override PartName="/xl/worksheets/sheet8.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worksheets/sheet4.xml" ContentType="application/vnd.openxmlformats-officedocument.spreadsheetml.worksheet+xml"/>
  <Override PartName="/xl/diagrams/drawing3.xml" ContentType="application/vnd.ms-office.drawingml.diagramDrawing+xml"/>
  <Override PartName="/xl/diagrams/colors3.xml" ContentType="application/vnd.openxmlformats-officedocument.drawingml.diagramColors+xml"/>
  <Override PartName="/xl/charts/chart3.xml" ContentType="application/vnd.openxmlformats-officedocument.drawingml.chart+xml"/>
  <Override PartName="/xl/worksheets/sheet1.xml" ContentType="application/vnd.openxmlformats-officedocument.spreadsheetml.worksheet+xml"/>
  <Override PartName="/xl/worksheets/sheet5.xml" ContentType="application/vnd.openxmlformats-officedocument.spreadsheetml.worksheet+xml"/>
  <Override PartName="/xl/diagrams/layout3.xml" ContentType="application/vnd.openxmlformats-officedocument.drawingml.diagramLayout+xml"/>
  <Override PartName="/xl/diagrams/quickStyle3.xml" ContentType="application/vnd.openxmlformats-officedocument.drawingml.diagramStyle+xml"/>
  <Override PartName="/xl/worksheets/sheet3.xml" ContentType="application/vnd.openxmlformats-officedocument.spreadsheetml.worksheet+xml"/>
  <Override PartName="/xl/worksheets/sheet2.xml" ContentType="application/vnd.openxmlformats-officedocument.spreadsheetml.worksheet+xml"/>
  <Override PartName="/xl/charts/chart2.xml" ContentType="application/vnd.openxmlformats-officedocument.drawingml.chart+xml"/>
  <Override PartName="/xl/drawings/drawing5.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worksheets/sheet7.xml" ContentType="application/vnd.openxmlformats-officedocument.spreadsheetml.worksheet+xml"/>
  <Override PartName="/xl/diagrams/layout1.xml" ContentType="application/vnd.openxmlformats-officedocument.drawingml.diagramLayout+xml"/>
  <Override PartName="/xl/diagrams/quickStyle1.xml" ContentType="application/vnd.openxmlformats-officedocument.drawingml.diagramStyle+xml"/>
  <Override PartName="/xl/drawings/drawing1.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iagrams/colors1.xml" ContentType="application/vnd.openxmlformats-officedocument.drawingml.diagramColors+xml"/>
  <Override PartName="/xl/drawings/drawing2.xml" ContentType="application/vnd.openxmlformats-officedocument.drawing+xml"/>
  <Override PartName="/xl/worksheets/sheet6.xml" ContentType="application/vnd.openxmlformats-officedocument.spreadsheetml.worksheet+xml"/>
  <Override PartName="/xl/diagrams/drawing2.xml" ContentType="application/vnd.ms-office.drawingml.diagramDrawing+xml"/>
  <Override PartName="/xl/diagrams/drawing1.xml" ContentType="application/vnd.ms-office.drawingml.diagramDrawing+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rawings/drawing3.xml" ContentType="application/vnd.openxmlformats-officedocument.drawing+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CC.AA'!$A$1:$Q$75</definedName>
    <definedName name="_xlnm.Print_Area" localSheetId="1">Índice!$A$1:$G$44</definedName>
    <definedName name="_xlnm.Print_Area" localSheetId="5">'Modalidades y duraciones medias'!$B$4:$L$78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interanual'!$A$1:$I$68</definedName>
    <definedName name="_xlnm.Print_Area" localSheetId="3">'Totales y gasto'!$B$6:$F$78</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9" l="1"/>
  <c r="C11" i="9"/>
  <c r="B11" i="9"/>
  <c r="D10" i="9"/>
  <c r="C10" i="9"/>
  <c r="B10" i="9"/>
  <c r="B6" i="9"/>
  <c r="A6" i="9"/>
  <c r="I68" i="8"/>
  <c r="H68" i="8"/>
  <c r="I67" i="8"/>
  <c r="H67" i="8"/>
  <c r="I66" i="8"/>
  <c r="H66" i="8"/>
  <c r="I65" i="8"/>
  <c r="H65" i="8"/>
  <c r="I64" i="8"/>
  <c r="H64" i="8"/>
  <c r="I63" i="8"/>
  <c r="H63" i="8"/>
  <c r="I62" i="8"/>
  <c r="H62" i="8"/>
  <c r="I61" i="8"/>
  <c r="H61" i="8"/>
  <c r="I60" i="8"/>
  <c r="H60" i="8"/>
  <c r="I59" i="8"/>
  <c r="H59" i="8"/>
  <c r="I58" i="8"/>
  <c r="H58" i="8"/>
  <c r="I57" i="8"/>
  <c r="H57" i="8"/>
  <c r="I56" i="8"/>
  <c r="H56" i="8"/>
  <c r="I55" i="8"/>
  <c r="H55" i="8"/>
  <c r="I54" i="8"/>
  <c r="H54" i="8"/>
  <c r="I53" i="8"/>
  <c r="H53" i="8"/>
  <c r="I52" i="8"/>
  <c r="H52" i="8"/>
  <c r="I51" i="8"/>
  <c r="H51" i="8"/>
  <c r="I50" i="8"/>
  <c r="H50" i="8"/>
  <c r="I49" i="8"/>
  <c r="H49" i="8"/>
  <c r="I48" i="8"/>
  <c r="H48" i="8"/>
  <c r="I47" i="8"/>
  <c r="H47" i="8"/>
  <c r="I46" i="8"/>
  <c r="H46" i="8"/>
  <c r="I45" i="8"/>
  <c r="H45" i="8"/>
  <c r="I44" i="8"/>
  <c r="H44" i="8"/>
  <c r="I43" i="8"/>
  <c r="H43" i="8"/>
  <c r="I42" i="8"/>
  <c r="H42" i="8"/>
  <c r="I41" i="8"/>
  <c r="H41" i="8"/>
  <c r="I40" i="8"/>
  <c r="H40" i="8"/>
  <c r="I39" i="8"/>
  <c r="H39" i="8"/>
  <c r="I38" i="8"/>
  <c r="H38" i="8"/>
  <c r="I37" i="8"/>
  <c r="H37" i="8"/>
  <c r="I36" i="8"/>
  <c r="H36" i="8"/>
  <c r="I35" i="8"/>
  <c r="H35" i="8"/>
  <c r="I34" i="8"/>
  <c r="H34" i="8"/>
  <c r="I33" i="8"/>
  <c r="H33" i="8"/>
  <c r="I32" i="8"/>
  <c r="H32" i="8"/>
  <c r="I31" i="8"/>
  <c r="H31" i="8"/>
  <c r="I30" i="8"/>
  <c r="H30" i="8"/>
  <c r="I29" i="8"/>
  <c r="H29" i="8"/>
  <c r="I28" i="8"/>
  <c r="H28" i="8"/>
  <c r="I27" i="8"/>
  <c r="H27" i="8"/>
  <c r="I26" i="8"/>
  <c r="H26" i="8"/>
  <c r="I25" i="8"/>
  <c r="H25" i="8"/>
  <c r="I24" i="8"/>
  <c r="H24" i="8"/>
  <c r="I23" i="8"/>
  <c r="H23" i="8"/>
  <c r="I22" i="8"/>
  <c r="H22" i="8"/>
  <c r="I21" i="8"/>
  <c r="H21" i="8"/>
  <c r="I20" i="8"/>
  <c r="H20" i="8"/>
  <c r="I19" i="8"/>
  <c r="H19" i="8"/>
  <c r="I18" i="8"/>
  <c r="H18" i="8"/>
  <c r="I17" i="8"/>
  <c r="H17" i="8"/>
  <c r="I16" i="8"/>
  <c r="H16" i="8"/>
  <c r="I15" i="8"/>
  <c r="H15" i="8"/>
  <c r="I14" i="8"/>
  <c r="H14" i="8"/>
  <c r="I13" i="8"/>
  <c r="H13" i="8"/>
  <c r="I12" i="8"/>
  <c r="H12" i="8"/>
  <c r="I11" i="8"/>
  <c r="H11" i="8"/>
  <c r="I10" i="8"/>
  <c r="H10" i="8"/>
  <c r="I9" i="8"/>
  <c r="H9" i="8"/>
  <c r="I8" i="8"/>
  <c r="H8" i="8"/>
  <c r="I7" i="8"/>
  <c r="H7" i="8"/>
  <c r="I6" i="8"/>
  <c r="H6" i="8"/>
  <c r="K81" i="7" l="1"/>
  <c r="I81" i="7"/>
  <c r="G81" i="7"/>
  <c r="E81" i="7"/>
  <c r="C81" i="7"/>
  <c r="J73" i="5"/>
  <c r="K73" i="5" s="1"/>
  <c r="I72" i="5"/>
  <c r="I71" i="5"/>
  <c r="I70" i="5"/>
  <c r="J69" i="5"/>
  <c r="I68" i="5"/>
  <c r="I67" i="5"/>
  <c r="I66" i="5"/>
  <c r="J65" i="5"/>
  <c r="J64" i="5"/>
  <c r="K64" i="5" s="1"/>
  <c r="J63" i="5"/>
  <c r="K63" i="5" s="1"/>
  <c r="J62" i="5"/>
  <c r="K62" i="5" s="1"/>
  <c r="J61" i="5"/>
  <c r="K61" i="5" s="1"/>
  <c r="I60" i="5"/>
  <c r="I59" i="5"/>
  <c r="I58" i="5"/>
  <c r="I57" i="5"/>
  <c r="J56" i="5"/>
  <c r="I55" i="5"/>
  <c r="I54" i="5"/>
  <c r="J53" i="5"/>
  <c r="I52" i="5"/>
  <c r="I51" i="5"/>
  <c r="I50" i="5"/>
  <c r="I49" i="5"/>
  <c r="J48" i="5"/>
  <c r="I47" i="5"/>
  <c r="I46" i="5"/>
  <c r="I45" i="5"/>
  <c r="I44" i="5"/>
  <c r="I43" i="5"/>
  <c r="J42" i="5"/>
  <c r="I41" i="5"/>
  <c r="I40" i="5"/>
  <c r="I39" i="5"/>
  <c r="I38" i="5"/>
  <c r="I37" i="5"/>
  <c r="I36" i="5"/>
  <c r="I35" i="5"/>
  <c r="I34" i="5"/>
  <c r="I33" i="5"/>
  <c r="J32" i="5"/>
  <c r="J31" i="5"/>
  <c r="K31" i="5" s="1"/>
  <c r="I30" i="5"/>
  <c r="I29" i="5"/>
  <c r="J28" i="5"/>
  <c r="J27" i="5"/>
  <c r="K27" i="5" s="1"/>
  <c r="J26" i="5"/>
  <c r="K26" i="5" s="1"/>
  <c r="I25" i="5"/>
  <c r="I24" i="5"/>
  <c r="I23" i="5"/>
  <c r="J22" i="5"/>
  <c r="I21" i="5"/>
  <c r="I20" i="5"/>
  <c r="I19" i="5"/>
  <c r="I18" i="5"/>
  <c r="I17" i="5"/>
  <c r="I16" i="5"/>
  <c r="I15" i="5"/>
  <c r="I14" i="5"/>
  <c r="J13" i="5"/>
  <c r="H14" i="5" l="1"/>
  <c r="H15" i="5"/>
  <c r="H16" i="5"/>
  <c r="H17" i="5"/>
  <c r="H18" i="5"/>
  <c r="H19" i="5"/>
  <c r="H20" i="5"/>
  <c r="H21" i="5"/>
  <c r="K22" i="5"/>
  <c r="H23" i="5"/>
  <c r="H24" i="5"/>
  <c r="H25" i="5"/>
  <c r="K28" i="5"/>
  <c r="H29" i="5"/>
  <c r="H30" i="5"/>
  <c r="K32" i="5"/>
  <c r="H33" i="5"/>
  <c r="H34" i="5"/>
  <c r="H35" i="5"/>
  <c r="H36" i="5"/>
  <c r="H37" i="5"/>
  <c r="H38" i="5"/>
  <c r="H39" i="5"/>
  <c r="H40" i="5"/>
  <c r="H41" i="5"/>
  <c r="K42" i="5"/>
  <c r="H43" i="5"/>
  <c r="H44" i="5"/>
  <c r="H45" i="5"/>
  <c r="H46" i="5"/>
  <c r="H47" i="5"/>
  <c r="K48" i="5"/>
  <c r="H49" i="5"/>
  <c r="H50" i="5"/>
  <c r="H51" i="5"/>
  <c r="H52" i="5"/>
  <c r="K53" i="5"/>
  <c r="H54" i="5"/>
  <c r="H55" i="5"/>
  <c r="K56" i="5"/>
  <c r="H57" i="5"/>
  <c r="H58" i="5"/>
  <c r="H59" i="5"/>
  <c r="H60" i="5"/>
  <c r="K65" i="5"/>
  <c r="H66" i="5"/>
  <c r="H67" i="5"/>
  <c r="H68" i="5"/>
  <c r="K69" i="5"/>
  <c r="H70" i="5"/>
  <c r="H71" i="5"/>
  <c r="H72" i="5"/>
  <c r="I13" i="5"/>
  <c r="H13" i="5" s="1"/>
  <c r="K13" i="5"/>
  <c r="I22" i="5"/>
  <c r="H22" i="5" s="1"/>
  <c r="I26" i="5"/>
  <c r="H26" i="5" s="1"/>
  <c r="I27" i="5"/>
  <c r="H27" i="5" s="1"/>
  <c r="I28" i="5"/>
  <c r="H28" i="5" s="1"/>
  <c r="I31" i="5"/>
  <c r="H31" i="5" s="1"/>
  <c r="I32" i="5"/>
  <c r="H32" i="5" s="1"/>
  <c r="I42" i="5"/>
  <c r="H42" i="5" s="1"/>
  <c r="I48" i="5"/>
  <c r="H48" i="5" s="1"/>
  <c r="I53" i="5"/>
  <c r="H53" i="5" s="1"/>
  <c r="I56" i="5"/>
  <c r="H56" i="5" s="1"/>
  <c r="I61" i="5"/>
  <c r="H61" i="5" s="1"/>
  <c r="I62" i="5"/>
  <c r="H62" i="5" s="1"/>
  <c r="I63" i="5"/>
  <c r="H63" i="5" s="1"/>
  <c r="I64" i="5"/>
  <c r="H64" i="5" s="1"/>
  <c r="I65" i="5"/>
  <c r="H65" i="5" s="1"/>
  <c r="I69" i="5"/>
  <c r="H69" i="5" s="1"/>
  <c r="I73" i="5"/>
  <c r="H73" i="5" s="1"/>
  <c r="E81" i="5"/>
  <c r="F81" i="5"/>
  <c r="I74" i="5"/>
  <c r="H74" i="5" s="1"/>
  <c r="J74" i="5"/>
  <c r="K74" i="5" s="1"/>
  <c r="I75" i="5"/>
  <c r="H75" i="5" s="1"/>
  <c r="C81" i="5"/>
  <c r="D81" i="5"/>
  <c r="J75" i="5" l="1"/>
  <c r="K75" i="5" s="1"/>
</calcChain>
</file>

<file path=xl/sharedStrings.xml><?xml version="1.0" encoding="utf-8"?>
<sst xmlns="http://schemas.openxmlformats.org/spreadsheetml/2006/main" count="253" uniqueCount="129">
  <si>
    <t>Primer Progenitor</t>
  </si>
  <si>
    <t>Segundo Progenitor</t>
  </si>
  <si>
    <t>Total Prestación</t>
  </si>
  <si>
    <t>Número de Excedencias</t>
  </si>
  <si>
    <t>Mujeres</t>
  </si>
  <si>
    <t>Hombres</t>
  </si>
  <si>
    <t>PRESTACIÓN DE NACIMIENTO Y CUIDADO DE MENOR (1)</t>
  </si>
  <si>
    <t>ENERO-MARZO 2020 (2)</t>
  </si>
  <si>
    <t>ABRIL/SEPTIEMBRE  2019</t>
  </si>
  <si>
    <t>TOTAL PRESTACIÓN</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</si>
  <si>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</si>
  <si>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</si>
  <si>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</si>
  <si>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</si>
  <si>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</si>
  <si>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</si>
  <si>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</si>
  <si>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</si>
  <si>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</si>
  <si>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 xml:space="preserve">ENERO - MARZO 2020 </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</si>
  <si>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</si>
  <si>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</si>
  <si>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</si>
  <si>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</si>
  <si>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</si>
  <si>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</si>
  <si>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</si>
  <si>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</si>
  <si>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</si>
  <si>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</si>
  <si>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</si>
  <si>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</si>
  <si>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</si>
  <si>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</si>
  <si>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</si>
  <si>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</si>
  <si>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</si>
  <si>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</si>
  <si>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</si>
  <si>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</si>
  <si>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</si>
  <si>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</si>
  <si>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</si>
  <si>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</si>
  <si>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</si>
  <si>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</si>
  <si>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</si>
  <si>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</si>
  <si>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</si>
  <si>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</si>
  <si>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</si>
  <si>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</si>
  <si>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</si>
  <si>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</si>
  <si>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</si>
  <si>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</si>
  <si>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</si>
  <si>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</si>
  <si>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</si>
  <si>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</si>
  <si>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</si>
  <si>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</si>
  <si>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</si>
  <si>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</si>
  <si>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Gírona</t>
  </si>
  <si>
    <t>Lleida</t>
  </si>
  <si>
    <t>Tarragona</t>
  </si>
  <si>
    <t>Extremadura</t>
  </si>
  <si>
    <t>Badajoz</t>
  </si>
  <si>
    <t>Cáceres</t>
  </si>
  <si>
    <t>Galicia</t>
  </si>
  <si>
    <t>A Coruña</t>
  </si>
  <si>
    <t>Lugo</t>
  </si>
  <si>
    <t>Ourense</t>
  </si>
  <si>
    <t>Pontevedra</t>
  </si>
  <si>
    <t>Madrid</t>
  </si>
  <si>
    <t>Murcia</t>
  </si>
  <si>
    <t>Navarra</t>
  </si>
  <si>
    <t>La Rioja</t>
  </si>
  <si>
    <t>Com. Valenciana</t>
  </si>
  <si>
    <t>Alicante</t>
  </si>
  <si>
    <t>Castellón</t>
  </si>
  <si>
    <t>Valencia</t>
  </si>
  <si>
    <t>Pais Vasco</t>
  </si>
  <si>
    <t>Araba/Álaba</t>
  </si>
  <si>
    <t>Gipuzkoa</t>
  </si>
  <si>
    <t>BizKaia</t>
  </si>
  <si>
    <t>Ceuta</t>
  </si>
  <si>
    <t>Melilla</t>
  </si>
  <si>
    <r>
      <rPr>
        <b/>
        <sz val="10"/>
        <rFont val="Calibri Light"/>
        <family val="1"/>
        <scheme val="major"/>
      </rPr>
      <t>(1)</t>
    </r>
    <r>
      <rPr>
        <sz val="10"/>
        <rFont val="Calibri Light"/>
        <family val="1"/>
        <scheme val="major"/>
      </rPr>
      <t xml:space="preserve"> Solo prestaciones reconocidas por el INSS sin ISM. No se incluyen los procesos por adopción y acogimiento.</t>
    </r>
  </si>
  <si>
    <r>
      <rPr>
        <b/>
        <sz val="10"/>
        <rFont val="Calibri Light"/>
        <family val="1"/>
        <scheme val="major"/>
      </rPr>
      <t xml:space="preserve">(2) </t>
    </r>
    <r>
      <rPr>
        <sz val="10"/>
        <rFont val="Calibri Light"/>
        <family val="1"/>
        <scheme val="major"/>
      </rPr>
      <t xml:space="preserve">Solo se mide el disfrute del periodo inicial de la prestación solicitado, es decir no se miden los periodos interrumpidos de disfrute (la información global esta pendiente de desarrollos informáticos) </t>
    </r>
  </si>
  <si>
    <r>
      <rPr>
        <b/>
        <sz val="10"/>
        <rFont val="Calibri Light"/>
        <family val="1"/>
        <scheme val="major"/>
      </rPr>
      <t>(3)</t>
    </r>
    <r>
      <rPr>
        <sz val="10"/>
        <rFont val="Calibri Light"/>
        <family val="1"/>
        <scheme val="major"/>
      </rPr>
      <t xml:space="preserve"> Esta opción desaparecera en enero de 2021</t>
    </r>
  </si>
  <si>
    <r>
      <rPr>
        <b/>
        <sz val="10"/>
        <rFont val="Calibri Light"/>
        <family val="1"/>
        <scheme val="major"/>
      </rPr>
      <t>(4)</t>
    </r>
    <r>
      <rPr>
        <sz val="10"/>
        <rFont val="Calibri Light"/>
        <family val="1"/>
        <scheme val="maj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</si>
  <si>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 xml:space="preserve">                              </t>
  </si>
  <si>
    <t xml:space="preserve">EXCEDENCIAS POR CUIDADO FAMILIAR  DADAS DE ALTA  </t>
  </si>
  <si>
    <t>Total</t>
  </si>
  <si>
    <t>Variación 2019/2020</t>
  </si>
  <si>
    <t>Absoluta</t>
  </si>
  <si>
    <t>en %</t>
  </si>
  <si>
    <t>S.C.Tenerife</t>
  </si>
  <si>
    <t>CASTILLA-LEÓN</t>
  </si>
  <si>
    <t>CAST.-LA MANCHA</t>
  </si>
  <si>
    <t>Girona</t>
  </si>
  <si>
    <t>CATALUÑA</t>
  </si>
  <si>
    <t>C. VALENCIANA</t>
  </si>
  <si>
    <t>EXTREMADURA</t>
  </si>
  <si>
    <t>GALICIA</t>
  </si>
  <si>
    <t>C. DE MADRID</t>
  </si>
  <si>
    <t>R. DE MURCIA</t>
  </si>
  <si>
    <t>NAVARRA</t>
  </si>
  <si>
    <t>Araba/Álava</t>
  </si>
  <si>
    <t>Guipuzkoa</t>
  </si>
  <si>
    <t>Bizkaia</t>
  </si>
  <si>
    <t>PAÍS VASCO</t>
  </si>
  <si>
    <t>LA RIOJA</t>
  </si>
  <si>
    <t>CEUTA</t>
  </si>
  <si>
    <t>MELILLA</t>
  </si>
  <si>
    <t>EXCEDENCIAS POR CUIDADO FAMILIAR DADAS DE ALTA</t>
  </si>
  <si>
    <t>Acumulado enero-junio 2015</t>
  </si>
  <si>
    <t>Enero-junio 2017</t>
  </si>
  <si>
    <t>Enero-junio 2018</t>
  </si>
  <si>
    <t xml:space="preserve">Comparación 2019/2020 </t>
  </si>
  <si>
    <t>Castilla-La Mancha</t>
  </si>
  <si>
    <t>Coruña (A)</t>
  </si>
  <si>
    <t>País Vasco</t>
  </si>
  <si>
    <t>Áraba/Álava</t>
  </si>
  <si>
    <t>NUMERO DE EXCEDENCIAS POR CC.AA</t>
  </si>
  <si>
    <t>GASTO ENERO/MARZO 2020</t>
  </si>
  <si>
    <t>ENERO - MARZO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</si>
</sst>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quot;€&quot;"/>
  </numFmts>
  <fonts count="53">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sz val="10"/>
      <color rgb="FFFF0000"/>
      <name val="Arial"/>
      <family val="2"/>
    </font>
    <font>
      <b/>
      <sz val="14"/>
      <name val="Calibri Light"/>
      <family val="1"/>
      <scheme val="major"/>
    </font>
    <font>
      <b/>
      <sz val="12"/>
      <color theme="1"/>
      <name val="Calibri Light"/>
      <family val="1"/>
      <scheme val="major"/>
    </font>
    <font>
      <b/>
      <sz val="10"/>
      <color indexed="48"/>
      <name val="Calibri Light"/>
      <family val="1"/>
      <scheme val="major"/>
    </font>
    <font>
      <b/>
      <sz val="10"/>
      <color rgb="FFFF0000"/>
      <name val="Calibri Light"/>
      <family val="1"/>
      <scheme val="major"/>
    </font>
    <font>
      <b/>
      <sz val="10"/>
      <color theme="1"/>
      <name val="Calibri Light"/>
      <family val="1"/>
      <scheme val="major"/>
    </font>
    <font>
      <b/>
      <sz val="10"/>
      <name val="Arial"/>
      <family val="2"/>
    </font>
    <font>
      <sz val="11"/>
      <name val="Calibri Light"/>
      <family val="1"/>
      <scheme val="major"/>
    </font>
    <font>
      <b/>
      <sz val="11"/>
      <color indexed="8"/>
      <name val="Calibri Light"/>
      <family val="1"/>
      <scheme val="major"/>
    </font>
    <font>
      <b/>
      <sz val="11"/>
      <color rgb="FFFF0000"/>
      <name val="Calibri Light"/>
      <family val="1"/>
      <scheme val="major"/>
    </font>
    <font>
      <b/>
      <sz val="12"/>
      <name val="Arial"/>
      <family val="2"/>
    </font>
    <font>
      <sz val="12"/>
      <name val="Calibri Light"/>
      <family val="1"/>
      <scheme val="major"/>
    </font>
    <font>
      <b/>
      <sz val="12"/>
      <name val="Calibri Light"/>
      <family val="1"/>
      <scheme val="major"/>
    </font>
    <font>
      <b/>
      <sz val="12"/>
      <color rgb="FFFF0000"/>
      <name val="Calibri Light"/>
      <family val="1"/>
      <scheme val="major"/>
    </font>
    <font>
      <b/>
      <sz val="12"/>
      <color rgb="FFFF0000"/>
      <name val="Arial"/>
      <family val="2"/>
    </font>
    <font>
      <b/>
      <sz val="10"/>
      <name val="Calibri Light"/>
      <family val="1"/>
      <scheme val="major"/>
    </font>
    <font>
      <b/>
      <sz val="10"/>
      <color rgb="FFFF0000"/>
      <name val="Arial"/>
      <family val="2"/>
    </font>
    <font>
      <sz val="10"/>
      <name val="Calibri Light"/>
      <family val="1"/>
      <scheme val="major"/>
    </font>
    <font>
      <sz val="9"/>
      <name val="Calibri Light"/>
      <family val="1"/>
      <scheme val="major"/>
    </font>
    <font>
      <sz val="9"/>
      <color rgb="FFFF0000"/>
      <name val="Calibri Light"/>
      <family val="1"/>
      <scheme val="major"/>
    </font>
    <font>
      <sz val="10"/>
      <color rgb="FFFF0000"/>
      <name val="Calibri Light"/>
      <family val="1"/>
      <scheme val="major"/>
    </font>
    <font>
      <b/>
      <sz val="14"/>
      <color indexed="48"/>
      <name val="Calibri Light"/>
      <family val="1"/>
      <scheme val="major"/>
    </font>
    <font>
      <b/>
      <sz val="9"/>
      <name val="Arial"/>
      <family val="2"/>
    </font>
    <font>
      <sz val="10"/>
      <name val="Calibri"/>
      <family val="2"/>
      <scheme val="minor"/>
    </font>
    <font>
      <sz val="11"/>
      <name val="Arial"/>
      <family val="2"/>
    </font>
    <font>
      <b/>
      <sz val="11"/>
      <name val="Arial"/>
      <family val="2"/>
    </font>
    <font>
      <b/>
      <sz val="10"/>
      <color indexed="8"/>
      <name val="Calibri"/>
      <family val="2"/>
      <scheme val="minor"/>
    </font>
    <font>
      <b/>
      <sz val="10"/>
      <color indexed="8"/>
      <name val="Calibri Light"/>
      <family val="1"/>
      <scheme val="major"/>
    </font>
    <font>
      <b/>
      <sz val="14"/>
      <color indexed="8"/>
      <name val="Calibri Light"/>
      <family val="1"/>
      <scheme val="major"/>
    </font>
    <font>
      <b/>
      <sz val="10"/>
      <color indexed="8"/>
      <name val="Arial"/>
      <family val="2"/>
    </font>
    <font>
      <sz val="32"/>
      <color rgb="FF000000"/>
      <name val="Calibri Light"/>
      <family val="1"/>
      <scheme val="major"/>
    </font>
    <font>
      <sz val="14"/>
      <name val="Calibri Light"/>
      <family val="1"/>
      <scheme val="major"/>
    </font>
    <font>
      <b/>
      <sz val="8"/>
      <name val="Gill Sans"/>
      <family val="2"/>
    </font>
    <font>
      <sz val="10"/>
      <name val="Gill Sans"/>
      <family val="2"/>
    </font>
    <font>
      <b/>
      <sz val="14"/>
      <color theme="9" tint="-0.249977111117893"/>
      <name val="Calibri Light"/>
      <family val="1"/>
      <scheme val="major"/>
    </font>
    <font>
      <sz val="10"/>
      <color theme="9" tint="-0.249977111117893"/>
      <name val="Arial"/>
      <family val="2"/>
    </font>
    <font>
      <sz val="12"/>
      <color theme="1"/>
      <name val="Calibri Light"/>
      <family val="1"/>
      <scheme val="major"/>
    </font>
    <font>
      <sz val="10"/>
      <color theme="1"/>
      <name val="Arial"/>
      <family val="2"/>
    </font>
    <font>
      <sz val="10"/>
      <color theme="5" tint="-0.499984740745262"/>
      <name val="Arial"/>
      <family val="2"/>
    </font>
    <font>
      <b/>
      <sz val="14"/>
      <color rgb="FFAC833C"/>
      <name val="Calibri Light"/>
      <family val="1"/>
      <scheme val="major"/>
    </font>
    <font>
      <b/>
      <sz val="14"/>
      <color theme="7" tint="-0.249977111117893"/>
      <name val="Calibri Light"/>
      <family val="2"/>
      <scheme val="major"/>
    </font>
    <font>
      <b/>
      <sz val="10"/>
      <color theme="7" tint="-0.249977111117893"/>
      <name val="Calibri Light"/>
      <family val="2"/>
      <scheme val="major"/>
    </font>
    <font>
      <b/>
      <sz val="16"/>
      <name val="Calibri Light"/>
      <family val="1"/>
      <scheme val="major"/>
    </font>
  </fonts>
  <fills count="12">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s>
  <borders count="23">
    <border>
      <left/>
      <right/>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9" fillId="0" borderId="0"/>
    <xf numFmtId="0" fontId="1" fillId="0" borderId="0"/>
    <xf numFmtId="0" fontId="9" fillId="0" borderId="0" applyBorder="0"/>
  </cellStyleXfs>
  <cellXfs count="222">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3" fontId="8" fillId="0" borderId="0" xfId="0" applyNumberFormat="1" applyFont="1" applyAlignment="1">
      <alignment horizontal="left"/>
    </xf>
    <xf numFmtId="3" fontId="8" fillId="0" borderId="0" xfId="0" applyNumberFormat="1" applyFont="1" applyAlignment="1">
      <alignment horizontal="left" indent="2"/>
    </xf>
    <xf numFmtId="0" fontId="9" fillId="0" borderId="0" xfId="1" applyFont="1"/>
    <xf numFmtId="0" fontId="9" fillId="0" borderId="0" xfId="1" applyFill="1" applyAlignment="1">
      <alignment horizontal="center"/>
    </xf>
    <xf numFmtId="2" fontId="10" fillId="0" borderId="0" xfId="1" applyNumberFormat="1" applyFont="1" applyFill="1" applyAlignment="1">
      <alignment horizontal="center"/>
    </xf>
    <xf numFmtId="0" fontId="12" fillId="0" borderId="0" xfId="1" applyFont="1" applyAlignment="1">
      <alignment horizontal="centerContinuous"/>
    </xf>
    <xf numFmtId="0" fontId="13" fillId="0" borderId="0" xfId="1" applyFont="1" applyAlignment="1">
      <alignment horizontal="centerContinuous"/>
    </xf>
    <xf numFmtId="0" fontId="13" fillId="0" borderId="0" xfId="1" applyFont="1" applyFill="1" applyAlignment="1">
      <alignment horizontal="centerContinuous"/>
    </xf>
    <xf numFmtId="2" fontId="14" fillId="0" borderId="0" xfId="1" applyNumberFormat="1" applyFont="1" applyFill="1" applyAlignment="1">
      <alignment horizontal="centerContinuous"/>
    </xf>
    <xf numFmtId="0" fontId="15" fillId="0" borderId="0" xfId="1" applyFont="1" applyAlignment="1">
      <alignment horizontal="centerContinuous"/>
    </xf>
    <xf numFmtId="0" fontId="16" fillId="0" borderId="0" xfId="1" applyFont="1"/>
    <xf numFmtId="0" fontId="17" fillId="3" borderId="1" xfId="1" applyFont="1" applyFill="1" applyBorder="1" applyAlignment="1">
      <alignment vertical="center"/>
    </xf>
    <xf numFmtId="0" fontId="18" fillId="3" borderId="0" xfId="1" applyFont="1" applyFill="1" applyBorder="1" applyAlignment="1">
      <alignment horizontal="center" vertical="center"/>
    </xf>
    <xf numFmtId="0" fontId="18" fillId="0" borderId="0" xfId="1" applyFont="1" applyFill="1" applyBorder="1" applyAlignment="1">
      <alignment horizontal="center" vertical="center"/>
    </xf>
    <xf numFmtId="2" fontId="19" fillId="0" borderId="0" xfId="1" applyNumberFormat="1" applyFont="1" applyFill="1" applyBorder="1" applyAlignment="1">
      <alignment horizontal="center" vertical="center"/>
    </xf>
    <xf numFmtId="0" fontId="20" fillId="0" borderId="0" xfId="1" applyFont="1"/>
    <xf numFmtId="0" fontId="22" fillId="0" borderId="0" xfId="1" applyFont="1" applyFill="1" applyBorder="1" applyAlignment="1">
      <alignment horizontal="center" vertical="center" wrapText="1"/>
    </xf>
    <xf numFmtId="2" fontId="23" fillId="0" borderId="0" xfId="1" applyNumberFormat="1" applyFont="1" applyFill="1" applyBorder="1" applyAlignment="1">
      <alignment horizontal="center" vertical="center" wrapText="1"/>
    </xf>
    <xf numFmtId="0" fontId="24" fillId="0" borderId="0" xfId="1" applyFont="1"/>
    <xf numFmtId="10" fontId="16" fillId="0" borderId="0" xfId="1" applyNumberFormat="1" applyFont="1"/>
    <xf numFmtId="164" fontId="25" fillId="0" borderId="0" xfId="1" applyNumberFormat="1" applyFont="1" applyFill="1" applyBorder="1" applyAlignment="1">
      <alignment horizontal="right" indent="1"/>
    </xf>
    <xf numFmtId="2" fontId="14" fillId="0" borderId="0" xfId="1" applyNumberFormat="1" applyFont="1" applyFill="1" applyBorder="1" applyAlignment="1">
      <alignment horizontal="right" indent="1"/>
    </xf>
    <xf numFmtId="3" fontId="16" fillId="0" borderId="0" xfId="1" applyNumberFormat="1" applyFont="1"/>
    <xf numFmtId="164" fontId="16" fillId="0" borderId="0" xfId="1" applyNumberFormat="1" applyFont="1"/>
    <xf numFmtId="164" fontId="26" fillId="0" borderId="0" xfId="1" applyNumberFormat="1" applyFont="1"/>
    <xf numFmtId="0" fontId="21" fillId="2" borderId="9" xfId="1" applyFont="1" applyFill="1" applyBorder="1" applyAlignment="1">
      <alignment horizontal="left" indent="1"/>
    </xf>
    <xf numFmtId="3" fontId="21" fillId="2" borderId="9" xfId="1" applyNumberFormat="1" applyFont="1" applyFill="1" applyBorder="1" applyAlignment="1">
      <alignment horizontal="right" indent="1"/>
    </xf>
    <xf numFmtId="164" fontId="21" fillId="2" borderId="9" xfId="1" applyNumberFormat="1" applyFont="1" applyFill="1" applyBorder="1" applyAlignment="1">
      <alignment horizontal="right" indent="1"/>
    </xf>
    <xf numFmtId="164" fontId="27" fillId="0" borderId="0" xfId="1" applyNumberFormat="1" applyFont="1" applyFill="1" applyBorder="1" applyAlignment="1">
      <alignment horizontal="right" indent="1"/>
    </xf>
    <xf numFmtId="0" fontId="9" fillId="0" borderId="0" xfId="1"/>
    <xf numFmtId="17" fontId="21" fillId="2" borderId="9" xfId="1" applyNumberFormat="1" applyFont="1" applyFill="1" applyBorder="1" applyAlignment="1">
      <alignment horizontal="left" vertical="center" indent="1"/>
    </xf>
    <xf numFmtId="164" fontId="9" fillId="0" borderId="0" xfId="1" applyNumberFormat="1"/>
    <xf numFmtId="0" fontId="22" fillId="4" borderId="10" xfId="1" applyFont="1" applyFill="1" applyBorder="1" applyAlignment="1">
      <alignment horizontal="center"/>
    </xf>
    <xf numFmtId="3" fontId="22" fillId="4" borderId="10" xfId="1" applyNumberFormat="1" applyFont="1" applyFill="1" applyBorder="1" applyAlignment="1">
      <alignment horizontal="right" indent="1"/>
    </xf>
    <xf numFmtId="164" fontId="22" fillId="4" borderId="10" xfId="1" applyNumberFormat="1" applyFont="1" applyFill="1" applyBorder="1" applyAlignment="1">
      <alignment horizontal="right" indent="1"/>
    </xf>
    <xf numFmtId="0" fontId="27" fillId="0" borderId="0" xfId="1" applyFont="1"/>
    <xf numFmtId="0" fontId="28" fillId="0" borderId="0" xfId="1" applyFont="1"/>
    <xf numFmtId="0" fontId="28" fillId="0" borderId="0" xfId="1" applyFont="1" applyFill="1"/>
    <xf numFmtId="2" fontId="29" fillId="0" borderId="0" xfId="1" applyNumberFormat="1" applyFont="1" applyFill="1"/>
    <xf numFmtId="0" fontId="27" fillId="0" borderId="0" xfId="1" applyFont="1" applyFill="1" applyAlignment="1">
      <alignment horizontal="left" wrapText="1"/>
    </xf>
    <xf numFmtId="2" fontId="30" fillId="0" borderId="0" xfId="1" applyNumberFormat="1" applyFont="1" applyFill="1" applyAlignment="1">
      <alignment horizontal="left" wrapText="1"/>
    </xf>
    <xf numFmtId="3" fontId="27" fillId="0" borderId="0" xfId="1" applyNumberFormat="1" applyFont="1"/>
    <xf numFmtId="10" fontId="27" fillId="0" borderId="0" xfId="1" applyNumberFormat="1" applyFont="1"/>
    <xf numFmtId="10" fontId="27" fillId="0" borderId="0" xfId="1" applyNumberFormat="1" applyFont="1" applyFill="1"/>
    <xf numFmtId="2" fontId="30" fillId="0" borderId="0" xfId="1" applyNumberFormat="1" applyFont="1" applyFill="1"/>
    <xf numFmtId="3" fontId="29" fillId="0" borderId="0" xfId="1" applyNumberFormat="1" applyFont="1"/>
    <xf numFmtId="3" fontId="29" fillId="0" borderId="0" xfId="1" applyNumberFormat="1" applyFont="1" applyFill="1"/>
    <xf numFmtId="4" fontId="27" fillId="0" borderId="0" xfId="1" applyNumberFormat="1" applyFont="1"/>
    <xf numFmtId="4" fontId="27" fillId="0" borderId="0" xfId="1" applyNumberFormat="1" applyFont="1" applyFill="1"/>
    <xf numFmtId="0" fontId="27" fillId="0" borderId="0" xfId="1" applyFont="1" applyFill="1"/>
    <xf numFmtId="0" fontId="27" fillId="0" borderId="0" xfId="1" applyFont="1" applyBorder="1" applyAlignment="1">
      <alignment horizontal="centerContinuous"/>
    </xf>
    <xf numFmtId="0" fontId="31" fillId="0" borderId="0" xfId="1" applyFont="1" applyBorder="1" applyAlignment="1">
      <alignment horizontal="centerContinuous"/>
    </xf>
    <xf numFmtId="0" fontId="33" fillId="0" borderId="0" xfId="1" applyFont="1" applyBorder="1"/>
    <xf numFmtId="0" fontId="27" fillId="0" borderId="0" xfId="1" applyFont="1" applyBorder="1"/>
    <xf numFmtId="0" fontId="9" fillId="0" borderId="0" xfId="1" applyBorder="1"/>
    <xf numFmtId="0" fontId="32" fillId="5" borderId="0" xfId="1" applyFont="1" applyFill="1" applyBorder="1" applyAlignment="1"/>
    <xf numFmtId="0" fontId="32" fillId="5" borderId="7" xfId="1" applyFont="1" applyFill="1" applyBorder="1" applyAlignment="1"/>
    <xf numFmtId="0" fontId="32" fillId="5" borderId="9" xfId="1" applyFont="1" applyFill="1" applyBorder="1" applyAlignment="1"/>
    <xf numFmtId="0" fontId="32" fillId="5" borderId="5" xfId="1" applyFont="1" applyFill="1" applyBorder="1" applyAlignment="1">
      <alignment horizontal="center" vertical="center" wrapText="1"/>
    </xf>
    <xf numFmtId="0" fontId="34" fillId="6" borderId="9" xfId="1" applyFont="1" applyFill="1" applyBorder="1"/>
    <xf numFmtId="3" fontId="34" fillId="6" borderId="9" xfId="1" applyNumberFormat="1" applyFont="1" applyFill="1" applyBorder="1"/>
    <xf numFmtId="0" fontId="35" fillId="5" borderId="10" xfId="1" applyFont="1" applyFill="1" applyBorder="1"/>
    <xf numFmtId="3" fontId="35" fillId="5" borderId="10" xfId="1" applyNumberFormat="1" applyFont="1" applyFill="1" applyBorder="1"/>
    <xf numFmtId="3" fontId="10" fillId="0" borderId="0" xfId="1" applyNumberFormat="1" applyFont="1"/>
    <xf numFmtId="0" fontId="36" fillId="0" borderId="0" xfId="1" applyFont="1" applyBorder="1"/>
    <xf numFmtId="0" fontId="37" fillId="0" borderId="0" xfId="1" applyFont="1" applyBorder="1"/>
    <xf numFmtId="0" fontId="39" fillId="0" borderId="0" xfId="1" applyFont="1"/>
    <xf numFmtId="0" fontId="33" fillId="0" borderId="0" xfId="1" applyFont="1"/>
    <xf numFmtId="4" fontId="40" fillId="0" borderId="0" xfId="1" applyNumberFormat="1" applyFont="1" applyAlignment="1">
      <alignment horizontal="center" readingOrder="1"/>
    </xf>
    <xf numFmtId="0" fontId="10" fillId="0" borderId="0" xfId="1" applyFont="1" applyAlignment="1"/>
    <xf numFmtId="0" fontId="41" fillId="0" borderId="0" xfId="1" applyFont="1" applyAlignment="1">
      <alignment horizontal="center" vertical="center"/>
    </xf>
    <xf numFmtId="0" fontId="21" fillId="0" borderId="0" xfId="1" applyFont="1" applyAlignment="1">
      <alignment horizontal="center" vertical="center"/>
    </xf>
    <xf numFmtId="0" fontId="9" fillId="0" borderId="0" xfId="1" applyFont="1" applyAlignment="1"/>
    <xf numFmtId="0" fontId="41" fillId="0" borderId="0" xfId="1" applyFont="1" applyAlignment="1">
      <alignment horizontal="center"/>
    </xf>
    <xf numFmtId="0" fontId="27" fillId="0" borderId="0" xfId="1" applyFont="1" applyAlignment="1"/>
    <xf numFmtId="0" fontId="13" fillId="0" borderId="0" xfId="1" applyFont="1" applyAlignment="1">
      <alignment horizontal="center"/>
    </xf>
    <xf numFmtId="0" fontId="16" fillId="0" borderId="0" xfId="1" applyFont="1" applyAlignment="1"/>
    <xf numFmtId="0" fontId="42" fillId="0" borderId="0" xfId="1" applyFont="1"/>
    <xf numFmtId="4" fontId="16" fillId="0" borderId="0" xfId="1" applyNumberFormat="1" applyFont="1"/>
    <xf numFmtId="3" fontId="9" fillId="0" borderId="0" xfId="1" applyNumberFormat="1"/>
    <xf numFmtId="4" fontId="9" fillId="0" borderId="0" xfId="1" applyNumberFormat="1"/>
    <xf numFmtId="3" fontId="1" fillId="0" borderId="0" xfId="2" applyNumberFormat="1" applyFont="1" applyAlignment="1"/>
    <xf numFmtId="0" fontId="1" fillId="0" borderId="0" xfId="2"/>
    <xf numFmtId="0" fontId="28" fillId="0" borderId="0" xfId="2" applyFont="1" applyAlignment="1"/>
    <xf numFmtId="0" fontId="10" fillId="0" borderId="0" xfId="1" applyFont="1"/>
    <xf numFmtId="0" fontId="30" fillId="0" borderId="0" xfId="1" applyFont="1"/>
    <xf numFmtId="3" fontId="30" fillId="0" borderId="0" xfId="1" applyNumberFormat="1" applyFont="1"/>
    <xf numFmtId="4" fontId="30" fillId="0" borderId="0" xfId="1" applyNumberFormat="1" applyFont="1"/>
    <xf numFmtId="0" fontId="43" fillId="0" borderId="0" xfId="1" applyFont="1"/>
    <xf numFmtId="0" fontId="21" fillId="9" borderId="5" xfId="1" applyFont="1" applyFill="1" applyBorder="1" applyAlignment="1">
      <alignment vertical="center"/>
    </xf>
    <xf numFmtId="0" fontId="21" fillId="9" borderId="7" xfId="1" applyFont="1" applyFill="1" applyBorder="1" applyAlignment="1">
      <alignment vertical="center"/>
    </xf>
    <xf numFmtId="0" fontId="22" fillId="9" borderId="5" xfId="1" applyFont="1" applyFill="1" applyBorder="1" applyAlignment="1">
      <alignment horizontal="left" indent="1"/>
    </xf>
    <xf numFmtId="3" fontId="22" fillId="9" borderId="5" xfId="1" applyNumberFormat="1" applyFont="1" applyFill="1" applyBorder="1" applyAlignment="1">
      <alignment horizontal="right" indent="1"/>
    </xf>
    <xf numFmtId="164" fontId="22" fillId="9" borderId="5" xfId="1" applyNumberFormat="1" applyFont="1" applyFill="1" applyBorder="1" applyAlignment="1">
      <alignment horizontal="right" indent="1"/>
    </xf>
    <xf numFmtId="0" fontId="22" fillId="9" borderId="10" xfId="1" applyFont="1" applyFill="1" applyBorder="1" applyAlignment="1">
      <alignment horizontal="left" indent="1"/>
    </xf>
    <xf numFmtId="3" fontId="22" fillId="9" borderId="10" xfId="1" applyNumberFormat="1" applyFont="1" applyFill="1" applyBorder="1" applyAlignment="1">
      <alignment horizontal="right" indent="1"/>
    </xf>
    <xf numFmtId="164" fontId="22" fillId="9" borderId="10" xfId="1" applyNumberFormat="1" applyFont="1" applyFill="1" applyBorder="1" applyAlignment="1">
      <alignment horizontal="right" indent="1"/>
    </xf>
    <xf numFmtId="0" fontId="9" fillId="9" borderId="0" xfId="1" applyFill="1"/>
    <xf numFmtId="0" fontId="22" fillId="9" borderId="9" xfId="1" applyFont="1" applyFill="1" applyBorder="1" applyAlignment="1">
      <alignment horizontal="left" indent="1"/>
    </xf>
    <xf numFmtId="3" fontId="22" fillId="9" borderId="9" xfId="1" applyNumberFormat="1" applyFont="1" applyFill="1" applyBorder="1" applyAlignment="1">
      <alignment horizontal="right" indent="1"/>
    </xf>
    <xf numFmtId="164" fontId="22" fillId="9" borderId="9" xfId="1" applyNumberFormat="1" applyFont="1" applyFill="1" applyBorder="1" applyAlignment="1">
      <alignment horizontal="right" indent="1"/>
    </xf>
    <xf numFmtId="0" fontId="27" fillId="0" borderId="0" xfId="0" applyFont="1"/>
    <xf numFmtId="0" fontId="28" fillId="0" borderId="0" xfId="0" applyFont="1"/>
    <xf numFmtId="0" fontId="28" fillId="0" borderId="0" xfId="0" applyFont="1" applyFill="1"/>
    <xf numFmtId="2" fontId="29" fillId="0" borderId="0" xfId="0" applyNumberFormat="1" applyFont="1" applyFill="1"/>
    <xf numFmtId="0" fontId="33" fillId="0" borderId="0" xfId="0" applyFont="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25" fillId="9" borderId="16" xfId="1" applyFont="1" applyFill="1" applyBorder="1" applyAlignment="1">
      <alignment horizontal="center" vertical="center" wrapText="1"/>
    </xf>
    <xf numFmtId="0" fontId="25" fillId="9" borderId="17" xfId="1" applyFont="1" applyFill="1" applyBorder="1" applyAlignment="1">
      <alignment horizontal="center" vertical="center" wrapText="1"/>
    </xf>
    <xf numFmtId="0" fontId="25" fillId="9" borderId="18" xfId="1" applyFont="1" applyFill="1" applyBorder="1" applyAlignment="1">
      <alignment horizontal="center" vertical="center" wrapText="1"/>
    </xf>
    <xf numFmtId="0" fontId="25" fillId="9" borderId="19" xfId="1" applyFont="1" applyFill="1" applyBorder="1" applyAlignment="1">
      <alignment horizontal="center" vertical="center" wrapText="1"/>
    </xf>
    <xf numFmtId="0" fontId="25" fillId="9" borderId="8" xfId="1" applyFont="1" applyFill="1" applyBorder="1" applyAlignment="1">
      <alignment horizontal="center" vertical="center" wrapText="1"/>
    </xf>
    <xf numFmtId="0" fontId="25" fillId="9" borderId="10" xfId="1" applyFont="1" applyFill="1" applyBorder="1" applyAlignment="1">
      <alignment horizontal="center" vertical="center" wrapText="1"/>
    </xf>
    <xf numFmtId="0" fontId="25" fillId="9" borderId="20" xfId="1" applyFont="1" applyFill="1" applyBorder="1" applyAlignment="1">
      <alignment horizontal="center" vertical="center" wrapText="1"/>
    </xf>
    <xf numFmtId="0" fontId="25" fillId="9" borderId="8" xfId="2" applyFont="1" applyFill="1" applyBorder="1" applyAlignment="1">
      <alignment horizontal="center" vertical="center" wrapText="1"/>
    </xf>
    <xf numFmtId="0" fontId="25" fillId="9" borderId="7" xfId="2" applyFont="1" applyFill="1" applyBorder="1" applyAlignment="1">
      <alignment horizontal="center" vertical="center" wrapText="1"/>
    </xf>
    <xf numFmtId="0" fontId="9" fillId="0" borderId="0" xfId="3"/>
    <xf numFmtId="0" fontId="9" fillId="0" borderId="0" xfId="3" applyBorder="1"/>
    <xf numFmtId="0" fontId="9" fillId="0" borderId="0" xfId="3" applyAlignment="1"/>
    <xf numFmtId="0" fontId="9" fillId="0" borderId="0" xfId="3" applyAlignment="1">
      <alignment horizontal="center"/>
    </xf>
    <xf numFmtId="3" fontId="27" fillId="0" borderId="0" xfId="3" applyNumberFormat="1" applyFont="1" applyBorder="1" applyAlignment="1">
      <alignment horizontal="right" indent="1"/>
    </xf>
    <xf numFmtId="0" fontId="47" fillId="0" borderId="0" xfId="3" applyFont="1"/>
    <xf numFmtId="0" fontId="48" fillId="0" borderId="0" xfId="3" applyFont="1"/>
    <xf numFmtId="3" fontId="25" fillId="0" borderId="0" xfId="3" applyNumberFormat="1" applyFont="1" applyBorder="1" applyAlignment="1">
      <alignment horizontal="right" indent="1"/>
    </xf>
    <xf numFmtId="0" fontId="27" fillId="0" borderId="0" xfId="3" applyFont="1" applyBorder="1"/>
    <xf numFmtId="3" fontId="9" fillId="0" borderId="0" xfId="1" applyNumberFormat="1" applyFont="1"/>
    <xf numFmtId="0" fontId="22" fillId="9" borderId="11" xfId="1" applyFont="1" applyFill="1" applyBorder="1" applyAlignment="1">
      <alignment horizontal="center" vertical="center"/>
    </xf>
    <xf numFmtId="0" fontId="21" fillId="9" borderId="16" xfId="1" applyFont="1" applyFill="1" applyBorder="1" applyAlignment="1">
      <alignment horizontal="center" vertical="center" wrapText="1"/>
    </xf>
    <xf numFmtId="0" fontId="22" fillId="9" borderId="9" xfId="1" applyFont="1" applyFill="1" applyBorder="1"/>
    <xf numFmtId="4" fontId="22" fillId="9" borderId="9" xfId="1" applyNumberFormat="1" applyFont="1" applyFill="1" applyBorder="1" applyAlignment="1">
      <alignment horizontal="right" indent="1"/>
    </xf>
    <xf numFmtId="0" fontId="21" fillId="7" borderId="9" xfId="1" applyFont="1" applyFill="1" applyBorder="1"/>
    <xf numFmtId="3" fontId="21" fillId="7" borderId="9" xfId="1" applyNumberFormat="1" applyFont="1" applyFill="1" applyBorder="1" applyAlignment="1">
      <alignment horizontal="right" indent="1"/>
    </xf>
    <xf numFmtId="4" fontId="21" fillId="7" borderId="9" xfId="1" applyNumberFormat="1" applyFont="1" applyFill="1" applyBorder="1" applyAlignment="1">
      <alignment horizontal="right" indent="1"/>
    </xf>
    <xf numFmtId="0" fontId="22" fillId="9" borderId="5" xfId="1" applyFont="1" applyFill="1" applyBorder="1"/>
    <xf numFmtId="4" fontId="22" fillId="9" borderId="5" xfId="1" applyNumberFormat="1" applyFont="1" applyFill="1" applyBorder="1" applyAlignment="1">
      <alignment horizontal="right" indent="1"/>
    </xf>
    <xf numFmtId="17" fontId="21" fillId="7" borderId="9" xfId="1" applyNumberFormat="1" applyFont="1" applyFill="1" applyBorder="1" applyAlignment="1">
      <alignment vertical="center"/>
    </xf>
    <xf numFmtId="4" fontId="22" fillId="4" borderId="10" xfId="1" applyNumberFormat="1" applyFont="1" applyFill="1" applyBorder="1" applyAlignment="1">
      <alignment horizontal="right" indent="1"/>
    </xf>
    <xf numFmtId="0" fontId="22" fillId="10" borderId="5" xfId="3" applyFont="1" applyFill="1" applyBorder="1" applyAlignment="1">
      <alignment horizontal="center" vertical="top"/>
    </xf>
    <xf numFmtId="0" fontId="22" fillId="10" borderId="7" xfId="3" applyFont="1" applyFill="1" applyBorder="1" applyAlignment="1">
      <alignment horizontal="center"/>
    </xf>
    <xf numFmtId="3" fontId="22" fillId="10" borderId="13" xfId="3" applyNumberFormat="1" applyFont="1" applyFill="1" applyBorder="1" applyAlignment="1">
      <alignment horizontal="center" vertical="center"/>
    </xf>
    <xf numFmtId="3" fontId="22" fillId="10" borderId="14" xfId="3" applyNumberFormat="1" applyFont="1" applyFill="1" applyBorder="1" applyAlignment="1">
      <alignment horizontal="center" vertical="center"/>
    </xf>
    <xf numFmtId="3" fontId="22" fillId="10" borderId="15" xfId="3" applyNumberFormat="1" applyFont="1" applyFill="1" applyBorder="1" applyAlignment="1">
      <alignment horizontal="center" vertical="center"/>
    </xf>
    <xf numFmtId="3" fontId="21" fillId="0" borderId="9" xfId="3" applyNumberFormat="1" applyFont="1" applyBorder="1"/>
    <xf numFmtId="3" fontId="21" fillId="0" borderId="12" xfId="3" applyNumberFormat="1" applyFont="1" applyBorder="1" applyAlignment="1">
      <alignment horizontal="right" indent="1"/>
    </xf>
    <xf numFmtId="3" fontId="21" fillId="0" borderId="0" xfId="3" applyNumberFormat="1" applyFont="1" applyBorder="1" applyAlignment="1">
      <alignment horizontal="right" indent="1"/>
    </xf>
    <xf numFmtId="3" fontId="22" fillId="0" borderId="22" xfId="3" applyNumberFormat="1" applyFont="1" applyBorder="1" applyAlignment="1">
      <alignment horizontal="right" indent="1"/>
    </xf>
    <xf numFmtId="3" fontId="21" fillId="0" borderId="9" xfId="3" applyNumberFormat="1" applyFont="1" applyBorder="1" applyAlignment="1">
      <alignment horizontal="right" indent="1"/>
    </xf>
    <xf numFmtId="10" fontId="21" fillId="0" borderId="22" xfId="3" applyNumberFormat="1" applyFont="1" applyBorder="1" applyAlignment="1">
      <alignment horizontal="right" indent="1"/>
    </xf>
    <xf numFmtId="0" fontId="22" fillId="11" borderId="7" xfId="3" applyFont="1" applyFill="1" applyBorder="1"/>
    <xf numFmtId="3" fontId="22" fillId="10" borderId="16" xfId="3" applyNumberFormat="1" applyFont="1" applyFill="1" applyBorder="1" applyAlignment="1">
      <alignment horizontal="right" indent="1"/>
    </xf>
    <xf numFmtId="3" fontId="22" fillId="10" borderId="8" xfId="3" applyNumberFormat="1" applyFont="1" applyFill="1" applyBorder="1" applyAlignment="1">
      <alignment horizontal="right" indent="1"/>
    </xf>
    <xf numFmtId="3" fontId="22" fillId="10" borderId="20" xfId="3" applyNumberFormat="1" applyFont="1" applyFill="1" applyBorder="1" applyAlignment="1">
      <alignment horizontal="right" indent="1"/>
    </xf>
    <xf numFmtId="3" fontId="22" fillId="10" borderId="7" xfId="3" applyNumberFormat="1" applyFont="1" applyFill="1" applyBorder="1" applyAlignment="1">
      <alignment horizontal="right" indent="1"/>
    </xf>
    <xf numFmtId="10" fontId="22" fillId="10" borderId="20" xfId="3" applyNumberFormat="1" applyFont="1" applyFill="1" applyBorder="1" applyAlignment="1">
      <alignment horizontal="right" indent="1"/>
    </xf>
    <xf numFmtId="3" fontId="21" fillId="0" borderId="22" xfId="3" applyNumberFormat="1" applyFont="1" applyBorder="1" applyAlignment="1">
      <alignment horizontal="right" indent="1"/>
    </xf>
    <xf numFmtId="3" fontId="22" fillId="8" borderId="10" xfId="3" applyNumberFormat="1" applyFont="1" applyFill="1" applyBorder="1"/>
    <xf numFmtId="3" fontId="22" fillId="8" borderId="13" xfId="3" applyNumberFormat="1" applyFont="1" applyFill="1" applyBorder="1" applyAlignment="1">
      <alignment horizontal="right" indent="1"/>
    </xf>
    <xf numFmtId="3" fontId="22" fillId="8" borderId="14" xfId="3" applyNumberFormat="1" applyFont="1" applyFill="1" applyBorder="1" applyAlignment="1">
      <alignment horizontal="right" indent="1"/>
    </xf>
    <xf numFmtId="3" fontId="22" fillId="8" borderId="15" xfId="3" applyNumberFormat="1" applyFont="1" applyFill="1" applyBorder="1" applyAlignment="1">
      <alignment horizontal="right" indent="1"/>
    </xf>
    <xf numFmtId="3" fontId="22" fillId="8" borderId="10" xfId="3" applyNumberFormat="1" applyFont="1" applyFill="1" applyBorder="1" applyAlignment="1">
      <alignment horizontal="right" indent="1"/>
    </xf>
    <xf numFmtId="10" fontId="22" fillId="8" borderId="15" xfId="3" applyNumberFormat="1" applyFont="1" applyFill="1" applyBorder="1" applyAlignment="1">
      <alignment horizontal="right" indent="1"/>
    </xf>
    <xf numFmtId="0" fontId="52" fillId="0" borderId="0" xfId="1" applyFont="1" applyAlignment="1">
      <alignment horizontal="left" indent="4"/>
    </xf>
    <xf numFmtId="0" fontId="49" fillId="0" borderId="0" xfId="1" applyFont="1" applyAlignment="1"/>
    <xf numFmtId="0" fontId="5" fillId="0" borderId="0" xfId="0" applyFont="1" applyAlignment="1">
      <alignment horizontal="center"/>
    </xf>
    <xf numFmtId="3" fontId="4" fillId="0" borderId="0" xfId="0" applyNumberFormat="1" applyFont="1" applyAlignment="1">
      <alignment horizontal="center" vertical="center"/>
    </xf>
    <xf numFmtId="0" fontId="27" fillId="0" borderId="0" xfId="1" applyFont="1" applyAlignment="1">
      <alignment horizontal="left" wrapText="1"/>
    </xf>
    <xf numFmtId="0" fontId="44" fillId="0" borderId="0" xfId="1" applyFont="1" applyAlignment="1">
      <alignment horizontal="center"/>
    </xf>
    <xf numFmtId="0" fontId="45" fillId="0" borderId="0" xfId="1" applyFont="1" applyAlignment="1">
      <alignment horizontal="center"/>
    </xf>
    <xf numFmtId="0" fontId="11" fillId="0" borderId="0" xfId="1" applyFont="1" applyAlignment="1">
      <alignment horizontal="center"/>
    </xf>
    <xf numFmtId="0" fontId="9" fillId="0" borderId="0" xfId="1" applyAlignment="1">
      <alignment horizontal="center"/>
    </xf>
    <xf numFmtId="0" fontId="18" fillId="3" borderId="2" xfId="1" applyFont="1" applyFill="1" applyBorder="1" applyAlignment="1">
      <alignment horizontal="center" vertical="center"/>
    </xf>
    <xf numFmtId="0" fontId="18" fillId="3" borderId="3" xfId="1" applyFont="1" applyFill="1" applyBorder="1" applyAlignment="1">
      <alignment horizontal="center" vertical="center"/>
    </xf>
    <xf numFmtId="0" fontId="18" fillId="3" borderId="4" xfId="1" applyFont="1" applyFill="1" applyBorder="1" applyAlignment="1">
      <alignment horizontal="center" vertical="center"/>
    </xf>
    <xf numFmtId="0" fontId="22" fillId="9" borderId="6" xfId="1" applyFont="1" applyFill="1" applyBorder="1" applyAlignment="1">
      <alignment horizontal="center" vertical="center" wrapText="1"/>
    </xf>
    <xf numFmtId="0" fontId="22" fillId="9" borderId="8" xfId="1" applyFont="1" applyFill="1" applyBorder="1" applyAlignment="1">
      <alignment horizontal="center" vertical="center" wrapText="1"/>
    </xf>
    <xf numFmtId="0" fontId="22" fillId="9" borderId="5" xfId="1" applyFont="1" applyFill="1" applyBorder="1" applyAlignment="1">
      <alignment horizontal="center" vertical="center" wrapText="1"/>
    </xf>
    <xf numFmtId="0" fontId="22" fillId="9" borderId="7" xfId="1" applyFont="1" applyFill="1" applyBorder="1" applyAlignment="1">
      <alignment horizontal="center" vertical="center" wrapText="1"/>
    </xf>
    <xf numFmtId="0" fontId="27" fillId="0" borderId="0" xfId="0" applyFont="1" applyAlignment="1">
      <alignment horizontal="left" wrapText="1"/>
    </xf>
    <xf numFmtId="0" fontId="27" fillId="0" borderId="0" xfId="1" applyFont="1" applyAlignment="1">
      <alignment horizontal="center" wrapText="1"/>
    </xf>
    <xf numFmtId="3" fontId="27" fillId="0" borderId="0" xfId="2" applyNumberFormat="1" applyFont="1" applyAlignment="1">
      <alignment vertical="center"/>
    </xf>
    <xf numFmtId="0" fontId="9" fillId="0" borderId="0" xfId="1" applyFont="1" applyAlignment="1"/>
    <xf numFmtId="3" fontId="27" fillId="0" borderId="0" xfId="2" applyNumberFormat="1" applyFont="1" applyAlignment="1">
      <alignment vertical="center" wrapText="1"/>
    </xf>
    <xf numFmtId="0" fontId="9" fillId="0" borderId="0" xfId="1" applyFont="1" applyAlignment="1">
      <alignment wrapText="1"/>
    </xf>
    <xf numFmtId="3" fontId="11" fillId="0" borderId="0" xfId="1" applyNumberFormat="1" applyFont="1" applyAlignment="1">
      <alignment horizontal="center" vertical="center"/>
    </xf>
    <xf numFmtId="0" fontId="9" fillId="0" borderId="0" xfId="1" applyAlignment="1">
      <alignment horizontal="center" vertical="center"/>
    </xf>
    <xf numFmtId="3" fontId="22" fillId="0" borderId="0" xfId="2" applyNumberFormat="1" applyFont="1" applyAlignment="1">
      <alignment horizontal="center" vertical="center"/>
    </xf>
    <xf numFmtId="0" fontId="20" fillId="0" borderId="0" xfId="1" applyFont="1" applyAlignment="1">
      <alignment horizontal="center" vertical="center"/>
    </xf>
    <xf numFmtId="17" fontId="11" fillId="0" borderId="0" xfId="1" applyNumberFormat="1" applyFont="1" applyAlignment="1">
      <alignment horizontal="center"/>
    </xf>
    <xf numFmtId="0" fontId="22" fillId="9" borderId="13" xfId="1" applyFont="1" applyFill="1" applyBorder="1" applyAlignment="1">
      <alignment horizontal="center" vertical="center" wrapText="1"/>
    </xf>
    <xf numFmtId="0" fontId="21" fillId="9" borderId="14" xfId="1" applyFont="1" applyFill="1" applyBorder="1" applyAlignment="1">
      <alignment horizontal="center" vertical="center"/>
    </xf>
    <xf numFmtId="0" fontId="21" fillId="9" borderId="15" xfId="1" applyFont="1" applyFill="1" applyBorder="1" applyAlignment="1">
      <alignment horizontal="center" vertical="center"/>
    </xf>
    <xf numFmtId="0" fontId="22" fillId="9" borderId="14" xfId="2" applyFont="1" applyFill="1" applyBorder="1" applyAlignment="1">
      <alignment horizontal="center" vertical="center" wrapText="1"/>
    </xf>
    <xf numFmtId="0" fontId="21" fillId="9" borderId="15" xfId="1" applyFont="1" applyFill="1" applyBorder="1" applyAlignment="1">
      <alignment horizontal="center" vertical="center" wrapText="1"/>
    </xf>
    <xf numFmtId="0" fontId="6" fillId="0" borderId="0" xfId="0" applyFont="1" applyAlignment="1">
      <alignment horizontal="center"/>
    </xf>
    <xf numFmtId="3" fontId="6" fillId="0" borderId="0" xfId="0" applyNumberFormat="1" applyFont="1" applyAlignment="1">
      <alignment horizontal="center" vertical="center"/>
    </xf>
    <xf numFmtId="0" fontId="50" fillId="7" borderId="0" xfId="3" applyFont="1" applyFill="1" applyBorder="1" applyAlignment="1">
      <alignment horizontal="center" vertical="center" wrapText="1"/>
    </xf>
    <xf numFmtId="0" fontId="51" fillId="0" borderId="0" xfId="1" applyFont="1" applyAlignment="1">
      <alignment horizontal="center" vertical="center" wrapText="1"/>
    </xf>
    <xf numFmtId="0" fontId="11" fillId="7" borderId="0" xfId="3" applyFont="1" applyFill="1" applyBorder="1" applyAlignment="1">
      <alignment horizontal="center" vertical="center"/>
    </xf>
    <xf numFmtId="0" fontId="41" fillId="0" borderId="0" xfId="1" applyFont="1" applyAlignment="1">
      <alignment horizontal="center"/>
    </xf>
    <xf numFmtId="0" fontId="46" fillId="0" borderId="8" xfId="1" applyFont="1" applyBorder="1" applyAlignment="1">
      <alignment horizontal="center" vertical="center"/>
    </xf>
    <xf numFmtId="0" fontId="27" fillId="0" borderId="8" xfId="1" applyFont="1" applyBorder="1" applyAlignment="1">
      <alignment horizontal="center" vertical="center"/>
    </xf>
    <xf numFmtId="3" fontId="22" fillId="10" borderId="13" xfId="3" applyNumberFormat="1" applyFont="1" applyFill="1" applyBorder="1" applyAlignment="1">
      <alignment horizontal="center" vertical="center"/>
    </xf>
    <xf numFmtId="0" fontId="21" fillId="10" borderId="14" xfId="1" applyFont="1" applyFill="1" applyBorder="1" applyAlignment="1">
      <alignment horizontal="center" vertical="center"/>
    </xf>
    <xf numFmtId="0" fontId="21" fillId="10" borderId="15" xfId="1" applyFont="1" applyFill="1" applyBorder="1" applyAlignment="1">
      <alignment horizontal="center" vertical="center"/>
    </xf>
    <xf numFmtId="3" fontId="22" fillId="10" borderId="11" xfId="3" applyNumberFormat="1" applyFont="1" applyFill="1" applyBorder="1" applyAlignment="1">
      <alignment horizontal="center" vertical="center"/>
    </xf>
    <xf numFmtId="0" fontId="21" fillId="10" borderId="16" xfId="1" applyFont="1" applyFill="1" applyBorder="1" applyAlignment="1">
      <alignment horizontal="center" vertical="center"/>
    </xf>
    <xf numFmtId="3" fontId="22" fillId="10" borderId="5" xfId="3" applyNumberFormat="1" applyFont="1" applyFill="1" applyBorder="1" applyAlignment="1">
      <alignment horizontal="center" vertical="center"/>
    </xf>
    <xf numFmtId="0" fontId="21" fillId="10" borderId="7" xfId="1" applyFont="1" applyFill="1" applyBorder="1" applyAlignment="1">
      <alignment horizontal="center" vertical="center"/>
    </xf>
    <xf numFmtId="3" fontId="22" fillId="10" borderId="21" xfId="3" applyNumberFormat="1" applyFont="1" applyFill="1" applyBorder="1" applyAlignment="1">
      <alignment horizontal="center" vertical="center"/>
    </xf>
    <xf numFmtId="0" fontId="21" fillId="10" borderId="20" xfId="1" applyFont="1" applyFill="1" applyBorder="1" applyAlignment="1">
      <alignment horizontal="center" vertical="center"/>
    </xf>
    <xf numFmtId="0" fontId="22" fillId="0" borderId="0" xfId="1" applyFont="1" applyAlignment="1">
      <alignment horizontal="center"/>
    </xf>
  </cellXfs>
  <cellStyles count="4">
    <cellStyle name="Normal" xfId="0" builtinId="0"/>
    <cellStyle name="Normal 2" xfId="1"/>
    <cellStyle name="Normal_AFILIADOS INNS_INEM_2002_2005" xfId="2"/>
    <cellStyle name="Normal_afiliaultimo" xfId="3"/>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_trad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216299392"/>
        <c:axId val="219305472"/>
      </c:barChart>
      <c:catAx>
        <c:axId val="21629939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_tradnl"/>
          </a:p>
        </c:txPr>
        <c:crossAx val="219305472"/>
        <c:crosses val="autoZero"/>
        <c:auto val="1"/>
        <c:lblAlgn val="ctr"/>
        <c:lblOffset val="100"/>
        <c:tickLblSkip val="1"/>
        <c:tickMarkSkip val="1"/>
        <c:noMultiLvlLbl val="0"/>
      </c:catAx>
      <c:valAx>
        <c:axId val="219305472"/>
        <c:scaling>
          <c:orientation val="minMax"/>
          <c:max val="40000"/>
          <c:min val="0"/>
        </c:scaling>
        <c:delete val="1"/>
        <c:axPos val="t"/>
        <c:numFmt formatCode="#,##0" sourceLinked="1"/>
        <c:majorTickMark val="out"/>
        <c:minorTickMark val="none"/>
        <c:tickLblPos val="none"/>
        <c:crossAx val="216299392"/>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_tradnl"/>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_tradnl"/>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_tradnl"/>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216052864"/>
        <c:axId val="216054400"/>
      </c:barChart>
      <c:catAx>
        <c:axId val="216052864"/>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_tradnl"/>
          </a:p>
        </c:txPr>
        <c:crossAx val="216054400"/>
        <c:crosses val="autoZero"/>
        <c:auto val="1"/>
        <c:lblAlgn val="ctr"/>
        <c:lblOffset val="100"/>
        <c:tickLblSkip val="4"/>
        <c:tickMarkSkip val="1"/>
        <c:noMultiLvlLbl val="0"/>
      </c:catAx>
      <c:valAx>
        <c:axId val="21605440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_tradnl"/>
          </a:p>
        </c:txPr>
        <c:crossAx val="21605286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_tradnl"/>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_trad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_tradnl"/>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216080384"/>
        <c:axId val="216081920"/>
      </c:barChart>
      <c:catAx>
        <c:axId val="21608038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_tradnl"/>
          </a:p>
        </c:txPr>
        <c:crossAx val="216081920"/>
        <c:crosses val="autoZero"/>
        <c:auto val="0"/>
        <c:lblAlgn val="ctr"/>
        <c:lblOffset val="100"/>
        <c:tickLblSkip val="1"/>
        <c:tickMarkSkip val="1"/>
        <c:noMultiLvlLbl val="0"/>
      </c:catAx>
      <c:valAx>
        <c:axId val="216081920"/>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216080384"/>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_tradnl"/>
    </a:p>
  </c:txPr>
  <c:printSettings>
    <c:headerFooter alignWithMargins="0"/>
    <c:pageMargins b="1" l="0.75000000000000722" r="0.75000000000000722" t="1" header="0" footer="0"/>
    <c:pageSetup paperSize="9" orientation="landscape"/>
  </c:printSettings>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t>
        <a:bodyPr/>
        <a:lstStyle/>
        <a:p>
          <a:endParaRPr lang="es-ES"/>
        </a:p>
      </dgm:t>
    </dgm:pt>
    <dgm:pt modelId="{2DEE70FF-E5FC-4E65-9D3A-AD34392B7D58}" type="pres">
      <dgm:prSet presAssocID="{A5F5B840-5077-432C-8D9E-8A44A1B1D7EC}" presName="text_2" presStyleLbl="node1" presStyleIdx="1" presStyleCnt="2">
        <dgm:presLayoutVars>
          <dgm:bulletEnabled val="1"/>
        </dgm:presLayoutVars>
      </dgm:prSet>
      <dgm:spPr/>
      <dgm:t>
        <a:bodyPr/>
        <a:lstStyle/>
        <a:p>
          <a:endParaRPr lang="es-ES"/>
        </a:p>
      </dgm:t>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t>
        <a:bodyPr/>
        <a:lstStyle/>
        <a:p>
          <a:endParaRPr lang="es-ES"/>
        </a:p>
      </dgm:t>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5.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86265</xdr:rowOff>
    </xdr:to>
    <xdr:sp macro="" textlink="">
      <xdr:nvSpPr>
        <xdr:cNvPr id="3" name="5 CuadroTexto"/>
        <xdr:cNvSpPr txBox="1"/>
      </xdr:nvSpPr>
      <xdr:spPr>
        <a:xfrm>
          <a:off x="800100" y="1699443"/>
          <a:ext cx="5320125" cy="2768322"/>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mbria" panose="02040503050406030204" pitchFamily="18" charset="0"/>
            </a:rPr>
            <a:t>Prestaciones de la </a:t>
          </a:r>
        </a:p>
        <a:p>
          <a:pPr algn="ctr">
            <a:spcAft>
              <a:spcPts val="1000"/>
            </a:spcAft>
          </a:pPr>
          <a:r>
            <a:rPr lang="es-ES" sz="4400" b="1">
              <a:latin typeface="Cambria" panose="02040503050406030204" pitchFamily="18" charset="0"/>
            </a:rPr>
            <a:t>Seguridad Social</a:t>
          </a:r>
        </a:p>
        <a:p>
          <a:pPr algn="ctr">
            <a:lnSpc>
              <a:spcPct val="115000"/>
            </a:lnSpc>
            <a:spcAft>
              <a:spcPts val="1000"/>
            </a:spcAft>
          </a:pPr>
          <a:endParaRPr lang="es-ES" sz="2800" b="1">
            <a:latin typeface="Cambria" panose="02040503050406030204" pitchFamily="18" charset="0"/>
          </a:endParaRPr>
        </a:p>
        <a:p>
          <a:pPr algn="ctr">
            <a:lnSpc>
              <a:spcPct val="115000"/>
            </a:lnSpc>
            <a:spcAft>
              <a:spcPts val="1000"/>
            </a:spcAft>
          </a:pPr>
          <a:r>
            <a:rPr lang="es-ES" sz="2800" b="1">
              <a:latin typeface="Cambria" panose="02040503050406030204" pitchFamily="18" charset="0"/>
            </a:rPr>
            <a:t>Enero - Marzo  2020</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76200</xdr:colOff>
      <xdr:row>4</xdr:row>
      <xdr:rowOff>104775</xdr:rowOff>
    </xdr:from>
    <xdr:to>
      <xdr:col>15</xdr:col>
      <xdr:colOff>200967</xdr:colOff>
      <xdr:row>32</xdr:row>
      <xdr:rowOff>249805</xdr:rowOff>
    </xdr:to>
    <xdr:pic>
      <xdr:nvPicPr>
        <xdr:cNvPr id="2" name="1 Imagen"/>
        <xdr:cNvPicPr>
          <a:picLocks noChangeAspect="1"/>
        </xdr:cNvPicPr>
      </xdr:nvPicPr>
      <xdr:blipFill>
        <a:blip xmlns:r="http://schemas.openxmlformats.org/officeDocument/2006/relationships" r:embed="rId4"/>
        <a:stretch>
          <a:fillRect/>
        </a:stretch>
      </xdr:blipFill>
      <xdr:spPr>
        <a:xfrm>
          <a:off x="76200" y="1152525"/>
          <a:ext cx="6468417" cy="72792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0</xdr:colOff>
      <xdr:row>0</xdr:row>
      <xdr:rowOff>0</xdr:rowOff>
    </xdr:from>
    <xdr:ext cx="76200" cy="121920"/>
    <xdr:sp macro="" textlink="">
      <xdr:nvSpPr>
        <xdr:cNvPr id="2"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1</xdr:col>
      <xdr:colOff>0</xdr:colOff>
      <xdr:row>0</xdr:row>
      <xdr:rowOff>0</xdr:rowOff>
    </xdr:from>
    <xdr:ext cx="76200" cy="121920"/>
    <xdr:sp macro="" textlink="">
      <xdr:nvSpPr>
        <xdr:cNvPr id="3"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4</xdr:col>
      <xdr:colOff>0</xdr:colOff>
      <xdr:row>0</xdr:row>
      <xdr:rowOff>0</xdr:rowOff>
    </xdr:from>
    <xdr:ext cx="76200" cy="121920"/>
    <xdr:sp macro="" textlink="">
      <xdr:nvSpPr>
        <xdr:cNvPr id="4"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8</xdr:col>
      <xdr:colOff>195603</xdr:colOff>
      <xdr:row>55</xdr:row>
      <xdr:rowOff>10205</xdr:rowOff>
    </xdr:from>
    <xdr:to>
      <xdr:col>15</xdr:col>
      <xdr:colOff>47285</xdr:colOff>
      <xdr:row>75</xdr:row>
      <xdr:rowOff>43543</xdr:rowOff>
    </xdr:to>
    <xdr:pic>
      <xdr:nvPicPr>
        <xdr:cNvPr id="5"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03" y="9506630"/>
          <a:ext cx="5747657" cy="3271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114300</xdr:rowOff>
    </xdr:from>
    <xdr:to>
      <xdr:col>17</xdr:col>
      <xdr:colOff>282182</xdr:colOff>
      <xdr:row>48</xdr:row>
      <xdr:rowOff>149979</xdr:rowOff>
    </xdr:to>
    <xdr:pic>
      <xdr:nvPicPr>
        <xdr:cNvPr id="3" name="2 Imagen"/>
        <xdr:cNvPicPr>
          <a:picLocks noChangeAspect="1"/>
        </xdr:cNvPicPr>
      </xdr:nvPicPr>
      <xdr:blipFill>
        <a:blip xmlns:r="http://schemas.openxmlformats.org/officeDocument/2006/relationships" r:embed="rId2"/>
        <a:stretch>
          <a:fillRect/>
        </a:stretch>
      </xdr:blipFill>
      <xdr:spPr>
        <a:xfrm>
          <a:off x="0" y="1171575"/>
          <a:ext cx="7187807" cy="72365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tabSelected="1" zoomScale="80" zoomScaleNormal="80" workbookViewId="0">
      <selection activeCell="S22" sqref="S22"/>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sheetProtection password="CDE2" sheet="1" formatCells="0" formatColumns="0" formatRows="0" insertColumns="0" insertRows="0" insertHyperlinks="0" deleteColumns="0" deleteRows="0" sort="0" autoFilter="0" pivotTables="0"/>
  <printOptions horizontalCentered="1" verticalCentered="1"/>
  <pageMargins left="0.39370078740157483" right="0.39370078740157483" top="0.39370078740157483" bottom="0.78740157480314965" header="0.31496062992125984" footer="0.31496062992125984"/>
  <pageSetup paperSize="9" scale="98"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80" zoomScaleNormal="80" workbookViewId="0">
      <selection activeCell="J24" sqref="J24"/>
    </sheetView>
  </sheetViews>
  <sheetFormatPr baseColWidth="10" defaultRowHeight="15"/>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2:E26"/>
  <sheetViews>
    <sheetView showGridLines="0" zoomScaleNormal="100" workbookViewId="0">
      <selection activeCell="J24" sqref="J24"/>
    </sheetView>
  </sheetViews>
  <sheetFormatPr baseColWidth="10" defaultRowHeight="15"/>
  <cols>
    <col min="2" max="4" width="20.7109375" customWidth="1"/>
  </cols>
  <sheetData>
    <row r="22" spans="2:5" ht="26.25" customHeight="1">
      <c r="B22" s="174" t="s">
        <v>2</v>
      </c>
      <c r="C22" s="174"/>
      <c r="D22" s="174"/>
      <c r="E22" s="6"/>
    </row>
    <row r="23" spans="2:5" ht="26.25" customHeight="1">
      <c r="B23" s="175">
        <v>114538</v>
      </c>
      <c r="C23" s="175"/>
      <c r="D23" s="175"/>
      <c r="E23" s="7"/>
    </row>
    <row r="24" spans="2:5" ht="14.25" customHeight="1">
      <c r="B24" s="3"/>
      <c r="C24" s="3"/>
      <c r="D24" s="3"/>
    </row>
    <row r="25" spans="2:5" ht="26.25">
      <c r="B25" s="4" t="s">
        <v>0</v>
      </c>
      <c r="C25" s="3"/>
      <c r="D25" s="5">
        <v>55404</v>
      </c>
    </row>
    <row r="26" spans="2:5" ht="26.25">
      <c r="B26" s="4" t="s">
        <v>1</v>
      </c>
      <c r="C26" s="3"/>
      <c r="D26" s="5">
        <v>59134</v>
      </c>
    </row>
  </sheetData>
  <mergeCells count="2">
    <mergeCell ref="B22:D22"/>
    <mergeCell ref="B23:D23"/>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showGridLines="0" topLeftCell="B6" zoomScaleNormal="100" workbookViewId="0">
      <selection activeCell="R27" sqref="R27"/>
    </sheetView>
  </sheetViews>
  <sheetFormatPr baseColWidth="10" defaultRowHeight="12.75"/>
  <cols>
    <col min="1" max="1" width="0" style="39" hidden="1" customWidth="1"/>
    <col min="2" max="2" width="25.85546875" style="45" customWidth="1"/>
    <col min="3" max="3" width="19" style="45" customWidth="1"/>
    <col min="4" max="4" width="20.5703125" style="45" customWidth="1"/>
    <col min="5" max="5" width="19.85546875" style="45" customWidth="1"/>
    <col min="6" max="6" width="24.42578125" style="45" customWidth="1"/>
    <col min="7" max="7" width="9.5703125" style="59" hidden="1" customWidth="1"/>
    <col min="8" max="8" width="7.140625" style="54" hidden="1" customWidth="1"/>
    <col min="9" max="9" width="0" style="39" hidden="1" customWidth="1"/>
    <col min="10" max="12" width="15.85546875" style="39" hidden="1" customWidth="1"/>
    <col min="13" max="13" width="0" style="39" hidden="1" customWidth="1"/>
    <col min="14" max="15" width="11.42578125" style="39"/>
    <col min="16" max="17" width="0" style="39" hidden="1" customWidth="1"/>
    <col min="18" max="16384" width="11.42578125" style="39"/>
  </cols>
  <sheetData>
    <row r="1" spans="1:11" hidden="1"/>
    <row r="2" spans="1:11" hidden="1"/>
    <row r="3" spans="1:11" hidden="1"/>
    <row r="4" spans="1:11" hidden="1"/>
    <row r="5" spans="1:11" hidden="1"/>
    <row r="6" spans="1:11" s="12" customFormat="1" ht="18.75">
      <c r="B6" s="177" t="s">
        <v>6</v>
      </c>
      <c r="C6" s="177"/>
      <c r="D6" s="177"/>
      <c r="E6" s="177"/>
      <c r="F6" s="178"/>
      <c r="G6" s="13"/>
      <c r="H6" s="14"/>
    </row>
    <row r="7" spans="1:11" s="12" customFormat="1" ht="20.100000000000001" customHeight="1">
      <c r="B7" s="179" t="s">
        <v>7</v>
      </c>
      <c r="C7" s="179"/>
      <c r="D7" s="179"/>
      <c r="E7" s="179"/>
      <c r="F7" s="180"/>
      <c r="G7" s="13"/>
      <c r="H7" s="14"/>
    </row>
    <row r="8" spans="1:11" s="12" customFormat="1" ht="5.25" customHeight="1">
      <c r="B8" s="15"/>
      <c r="C8" s="16"/>
      <c r="D8" s="16"/>
      <c r="E8" s="16"/>
      <c r="F8" s="16"/>
      <c r="G8" s="17"/>
      <c r="H8" s="18"/>
    </row>
    <row r="9" spans="1:11" s="12" customFormat="1" ht="3" customHeight="1">
      <c r="B9" s="19"/>
      <c r="C9" s="16"/>
      <c r="D9" s="16"/>
      <c r="E9" s="16"/>
      <c r="F9" s="16"/>
      <c r="G9" s="17"/>
      <c r="H9" s="18"/>
    </row>
    <row r="10" spans="1:11" s="20" customFormat="1" ht="24.95" hidden="1" customHeight="1" thickTop="1">
      <c r="B10" s="21"/>
      <c r="C10" s="181" t="s">
        <v>8</v>
      </c>
      <c r="D10" s="182"/>
      <c r="E10" s="183"/>
      <c r="F10" s="22"/>
      <c r="G10" s="23"/>
      <c r="H10" s="24"/>
    </row>
    <row r="11" spans="1:11" s="25" customFormat="1" ht="21.4" customHeight="1">
      <c r="B11" s="99"/>
      <c r="C11" s="184" t="s">
        <v>9</v>
      </c>
      <c r="D11" s="186" t="s">
        <v>10</v>
      </c>
      <c r="E11" s="186" t="s">
        <v>11</v>
      </c>
      <c r="F11" s="186" t="s">
        <v>127</v>
      </c>
      <c r="G11" s="26"/>
      <c r="H11" s="27"/>
      <c r="K11" s="28"/>
    </row>
    <row r="12" spans="1:11" s="25" customFormat="1" ht="24.75" customHeight="1">
      <c r="B12" s="100"/>
      <c r="C12" s="185"/>
      <c r="D12" s="187"/>
      <c r="E12" s="187"/>
      <c r="F12" s="187"/>
      <c r="G12" s="26"/>
      <c r="H12" s="27"/>
      <c r="K12" s="28"/>
    </row>
    <row r="13" spans="1:11" s="20" customFormat="1" ht="16.149999999999999" customHeight="1">
      <c r="A13" s="29"/>
      <c r="B13" s="108" t="s">
        <v>27</v>
      </c>
      <c r="C13" s="109">
        <v>20567</v>
      </c>
      <c r="D13" s="109">
        <v>10105</v>
      </c>
      <c r="E13" s="109">
        <v>10462</v>
      </c>
      <c r="F13" s="110">
        <v>89306045.710000008</v>
      </c>
      <c r="G13" s="30"/>
      <c r="H13" s="31">
        <f>I13-C13</f>
        <v>0</v>
      </c>
      <c r="I13" s="32">
        <f>SUM(D13:E13)</f>
        <v>20567</v>
      </c>
      <c r="J13" s="33">
        <f>SUM(F14:F21)</f>
        <v>89306045.710000008</v>
      </c>
      <c r="K13" s="34">
        <f>J13-F13</f>
        <v>0</v>
      </c>
    </row>
    <row r="14" spans="1:11" ht="16.149999999999999" customHeight="1">
      <c r="A14" s="29"/>
      <c r="B14" s="35" t="s">
        <v>28</v>
      </c>
      <c r="C14" s="36">
        <v>2249</v>
      </c>
      <c r="D14" s="36">
        <v>1063</v>
      </c>
      <c r="E14" s="36">
        <v>1186</v>
      </c>
      <c r="F14" s="37">
        <v>8644254.4100000001</v>
      </c>
      <c r="G14" s="38"/>
      <c r="H14" s="31">
        <f t="shared" ref="H14:H75" si="0">I14-C14</f>
        <v>0</v>
      </c>
      <c r="I14" s="32">
        <f t="shared" ref="I14:I75" si="1">SUM(D14:E14)</f>
        <v>2249</v>
      </c>
      <c r="K14" s="34"/>
    </row>
    <row r="15" spans="1:11" ht="16.149999999999999" customHeight="1">
      <c r="A15" s="29"/>
      <c r="B15" s="35" t="s">
        <v>29</v>
      </c>
      <c r="C15" s="36">
        <v>2474</v>
      </c>
      <c r="D15" s="36">
        <v>1233</v>
      </c>
      <c r="E15" s="36">
        <v>1241</v>
      </c>
      <c r="F15" s="37">
        <v>11001137.74</v>
      </c>
      <c r="G15" s="38"/>
      <c r="H15" s="31">
        <f t="shared" si="0"/>
        <v>0</v>
      </c>
      <c r="I15" s="32">
        <f t="shared" si="1"/>
        <v>2474</v>
      </c>
      <c r="K15" s="34"/>
    </row>
    <row r="16" spans="1:11" ht="16.149999999999999" customHeight="1">
      <c r="A16" s="29"/>
      <c r="B16" s="35" t="s">
        <v>30</v>
      </c>
      <c r="C16" s="36">
        <v>1843</v>
      </c>
      <c r="D16" s="36">
        <v>902</v>
      </c>
      <c r="E16" s="36">
        <v>941</v>
      </c>
      <c r="F16" s="37">
        <v>7956637.4299999997</v>
      </c>
      <c r="G16" s="38"/>
      <c r="H16" s="31">
        <f t="shared" si="0"/>
        <v>0</v>
      </c>
      <c r="I16" s="32">
        <f t="shared" si="1"/>
        <v>1843</v>
      </c>
      <c r="K16" s="34"/>
    </row>
    <row r="17" spans="1:17" ht="16.149999999999999" customHeight="1">
      <c r="A17" s="29"/>
      <c r="B17" s="35" t="s">
        <v>31</v>
      </c>
      <c r="C17" s="36">
        <v>2185</v>
      </c>
      <c r="D17" s="36">
        <v>1083</v>
      </c>
      <c r="E17" s="36">
        <v>1102</v>
      </c>
      <c r="F17" s="37">
        <v>9529602.6699999999</v>
      </c>
      <c r="G17" s="38"/>
      <c r="H17" s="31">
        <f t="shared" si="0"/>
        <v>0</v>
      </c>
      <c r="I17" s="32">
        <f t="shared" si="1"/>
        <v>2185</v>
      </c>
      <c r="K17" s="34"/>
    </row>
    <row r="18" spans="1:17" ht="16.149999999999999" customHeight="1">
      <c r="A18" s="29"/>
      <c r="B18" s="35" t="s">
        <v>32</v>
      </c>
      <c r="C18" s="36">
        <v>1454</v>
      </c>
      <c r="D18" s="36">
        <v>731</v>
      </c>
      <c r="E18" s="36">
        <v>723</v>
      </c>
      <c r="F18" s="37">
        <v>5765506.6500000004</v>
      </c>
      <c r="G18" s="38"/>
      <c r="H18" s="31">
        <f t="shared" si="0"/>
        <v>0</v>
      </c>
      <c r="I18" s="32">
        <f t="shared" si="1"/>
        <v>1454</v>
      </c>
      <c r="K18" s="34"/>
    </row>
    <row r="19" spans="1:17" ht="16.149999999999999" customHeight="1">
      <c r="A19" s="29"/>
      <c r="B19" s="35" t="s">
        <v>33</v>
      </c>
      <c r="C19" s="36">
        <v>1582</v>
      </c>
      <c r="D19" s="36">
        <v>778</v>
      </c>
      <c r="E19" s="36">
        <v>804</v>
      </c>
      <c r="F19" s="37">
        <v>6223415.4500000002</v>
      </c>
      <c r="G19" s="38"/>
      <c r="H19" s="31">
        <f t="shared" si="0"/>
        <v>0</v>
      </c>
      <c r="I19" s="32">
        <f t="shared" si="1"/>
        <v>1582</v>
      </c>
      <c r="K19" s="34"/>
      <c r="Q19" s="107"/>
    </row>
    <row r="20" spans="1:17" ht="16.149999999999999" customHeight="1">
      <c r="A20" s="29"/>
      <c r="B20" s="35" t="s">
        <v>34</v>
      </c>
      <c r="C20" s="36">
        <v>3727</v>
      </c>
      <c r="D20" s="36">
        <v>1810</v>
      </c>
      <c r="E20" s="36">
        <v>1917</v>
      </c>
      <c r="F20" s="37">
        <v>17006728.82</v>
      </c>
      <c r="G20" s="38"/>
      <c r="H20" s="31">
        <f t="shared" si="0"/>
        <v>0</v>
      </c>
      <c r="I20" s="32">
        <f t="shared" si="1"/>
        <v>3727</v>
      </c>
      <c r="K20" s="34"/>
    </row>
    <row r="21" spans="1:17" ht="16.149999999999999" customHeight="1">
      <c r="A21" s="29"/>
      <c r="B21" s="35" t="s">
        <v>35</v>
      </c>
      <c r="C21" s="36">
        <v>5053</v>
      </c>
      <c r="D21" s="36">
        <v>2505</v>
      </c>
      <c r="E21" s="36">
        <v>2548</v>
      </c>
      <c r="F21" s="37">
        <v>23178762.539999999</v>
      </c>
      <c r="G21" s="38"/>
      <c r="H21" s="31">
        <f t="shared" si="0"/>
        <v>0</v>
      </c>
      <c r="I21" s="32">
        <f t="shared" si="1"/>
        <v>5053</v>
      </c>
      <c r="K21" s="34"/>
    </row>
    <row r="22" spans="1:17" s="20" customFormat="1" ht="16.149999999999999" customHeight="1">
      <c r="A22" s="29"/>
      <c r="B22" s="101" t="s">
        <v>36</v>
      </c>
      <c r="C22" s="102">
        <v>2954</v>
      </c>
      <c r="D22" s="102">
        <v>1382</v>
      </c>
      <c r="E22" s="102">
        <v>1572</v>
      </c>
      <c r="F22" s="103">
        <v>15314851.35</v>
      </c>
      <c r="G22" s="30"/>
      <c r="H22" s="31">
        <f t="shared" si="0"/>
        <v>0</v>
      </c>
      <c r="I22" s="32">
        <f t="shared" si="1"/>
        <v>2954</v>
      </c>
      <c r="J22" s="33">
        <f>SUM(F23:F25)</f>
        <v>15314851.35</v>
      </c>
      <c r="K22" s="34">
        <f t="shared" ref="K22:K75" si="2">J22-F22</f>
        <v>0</v>
      </c>
    </row>
    <row r="23" spans="1:17" ht="16.149999999999999" customHeight="1">
      <c r="A23" s="29"/>
      <c r="B23" s="35" t="s">
        <v>37</v>
      </c>
      <c r="C23" s="36">
        <v>578</v>
      </c>
      <c r="D23" s="36">
        <v>279</v>
      </c>
      <c r="E23" s="36">
        <v>299</v>
      </c>
      <c r="F23" s="37">
        <v>2777413.83</v>
      </c>
      <c r="G23" s="38"/>
      <c r="H23" s="31">
        <f t="shared" si="0"/>
        <v>0</v>
      </c>
      <c r="I23" s="32">
        <f t="shared" si="1"/>
        <v>578</v>
      </c>
      <c r="K23" s="34"/>
    </row>
    <row r="24" spans="1:17" ht="16.149999999999999" customHeight="1">
      <c r="A24" s="29"/>
      <c r="B24" s="35" t="s">
        <v>38</v>
      </c>
      <c r="C24" s="36">
        <v>363</v>
      </c>
      <c r="D24" s="36">
        <v>157</v>
      </c>
      <c r="E24" s="36">
        <v>206</v>
      </c>
      <c r="F24" s="37">
        <v>1545468.1600000001</v>
      </c>
      <c r="G24" s="38"/>
      <c r="H24" s="31">
        <f t="shared" si="0"/>
        <v>0</v>
      </c>
      <c r="I24" s="32">
        <f t="shared" si="1"/>
        <v>363</v>
      </c>
      <c r="K24" s="34"/>
    </row>
    <row r="25" spans="1:17" ht="16.149999999999999" customHeight="1">
      <c r="A25" s="29"/>
      <c r="B25" s="35" t="s">
        <v>39</v>
      </c>
      <c r="C25" s="36">
        <v>2013</v>
      </c>
      <c r="D25" s="36">
        <v>946</v>
      </c>
      <c r="E25" s="36">
        <v>1067</v>
      </c>
      <c r="F25" s="37">
        <v>10991969.359999999</v>
      </c>
      <c r="G25" s="38"/>
      <c r="H25" s="31">
        <f t="shared" si="0"/>
        <v>0</v>
      </c>
      <c r="I25" s="32">
        <f t="shared" si="1"/>
        <v>2013</v>
      </c>
      <c r="K25" s="34"/>
    </row>
    <row r="26" spans="1:17" s="20" customFormat="1" ht="16.149999999999999" customHeight="1">
      <c r="A26" s="29"/>
      <c r="B26" s="101" t="s">
        <v>40</v>
      </c>
      <c r="C26" s="102">
        <v>1624</v>
      </c>
      <c r="D26" s="102">
        <v>808</v>
      </c>
      <c r="E26" s="102">
        <v>816</v>
      </c>
      <c r="F26" s="103">
        <v>8458879.5199999996</v>
      </c>
      <c r="G26" s="30"/>
      <c r="H26" s="31">
        <f t="shared" si="0"/>
        <v>0</v>
      </c>
      <c r="I26" s="32">
        <f t="shared" si="1"/>
        <v>1624</v>
      </c>
      <c r="J26" s="33">
        <f>SUM(F26)</f>
        <v>8458879.5199999996</v>
      </c>
      <c r="K26" s="34">
        <f t="shared" si="2"/>
        <v>0</v>
      </c>
    </row>
    <row r="27" spans="1:17" s="20" customFormat="1" ht="16.149999999999999" customHeight="1">
      <c r="A27" s="29"/>
      <c r="B27" s="104" t="s">
        <v>41</v>
      </c>
      <c r="C27" s="105">
        <v>3207</v>
      </c>
      <c r="D27" s="105">
        <v>1595</v>
      </c>
      <c r="E27" s="105">
        <v>1612</v>
      </c>
      <c r="F27" s="106">
        <v>16467925.58</v>
      </c>
      <c r="G27" s="30"/>
      <c r="H27" s="31">
        <f t="shared" si="0"/>
        <v>0</v>
      </c>
      <c r="I27" s="32">
        <f t="shared" si="1"/>
        <v>3207</v>
      </c>
      <c r="J27" s="33">
        <f>SUM(F27)</f>
        <v>16467925.58</v>
      </c>
      <c r="K27" s="34">
        <f t="shared" si="2"/>
        <v>0</v>
      </c>
    </row>
    <row r="28" spans="1:17" s="20" customFormat="1" ht="16.149999999999999" customHeight="1">
      <c r="A28" s="29"/>
      <c r="B28" s="101" t="s">
        <v>42</v>
      </c>
      <c r="C28" s="102">
        <v>4155</v>
      </c>
      <c r="D28" s="102">
        <v>2026</v>
      </c>
      <c r="E28" s="102">
        <v>2129</v>
      </c>
      <c r="F28" s="103">
        <v>19511440.789999999</v>
      </c>
      <c r="G28" s="30"/>
      <c r="H28" s="31">
        <f t="shared" si="0"/>
        <v>0</v>
      </c>
      <c r="I28" s="32">
        <f t="shared" si="1"/>
        <v>4155</v>
      </c>
      <c r="J28" s="33">
        <f>SUM(F29:F30)</f>
        <v>19511440.789999999</v>
      </c>
      <c r="K28" s="34">
        <f t="shared" si="2"/>
        <v>0</v>
      </c>
    </row>
    <row r="29" spans="1:17" ht="16.149999999999999" customHeight="1">
      <c r="A29" s="29"/>
      <c r="B29" s="35" t="s">
        <v>43</v>
      </c>
      <c r="C29" s="36">
        <v>2208</v>
      </c>
      <c r="D29" s="36">
        <v>1085</v>
      </c>
      <c r="E29" s="36">
        <v>1123</v>
      </c>
      <c r="F29" s="37">
        <v>10913156.58</v>
      </c>
      <c r="G29" s="38"/>
      <c r="H29" s="31">
        <f t="shared" si="0"/>
        <v>0</v>
      </c>
      <c r="I29" s="32">
        <f t="shared" si="1"/>
        <v>2208</v>
      </c>
      <c r="K29" s="34"/>
    </row>
    <row r="30" spans="1:17" ht="16.149999999999999" customHeight="1">
      <c r="A30" s="29"/>
      <c r="B30" s="35" t="s">
        <v>44</v>
      </c>
      <c r="C30" s="36">
        <v>1947</v>
      </c>
      <c r="D30" s="36">
        <v>941</v>
      </c>
      <c r="E30" s="36">
        <v>1006</v>
      </c>
      <c r="F30" s="37">
        <v>8598284.2100000009</v>
      </c>
      <c r="G30" s="38"/>
      <c r="H30" s="31">
        <f t="shared" si="0"/>
        <v>0</v>
      </c>
      <c r="I30" s="32">
        <f t="shared" si="1"/>
        <v>1947</v>
      </c>
      <c r="K30" s="34"/>
    </row>
    <row r="31" spans="1:17" s="20" customFormat="1" ht="16.149999999999999" customHeight="1">
      <c r="A31" s="29"/>
      <c r="B31" s="101" t="s">
        <v>45</v>
      </c>
      <c r="C31" s="102">
        <v>1173</v>
      </c>
      <c r="D31" s="102">
        <v>593</v>
      </c>
      <c r="E31" s="102">
        <v>580</v>
      </c>
      <c r="F31" s="103">
        <v>6228763.9199999999</v>
      </c>
      <c r="G31" s="30"/>
      <c r="H31" s="31">
        <f t="shared" si="0"/>
        <v>0</v>
      </c>
      <c r="I31" s="32">
        <f t="shared" si="1"/>
        <v>1173</v>
      </c>
      <c r="J31" s="33">
        <f>SUM(F31)</f>
        <v>6228763.9199999999</v>
      </c>
      <c r="K31" s="34">
        <f t="shared" si="2"/>
        <v>0</v>
      </c>
    </row>
    <row r="32" spans="1:17" s="20" customFormat="1" ht="16.149999999999999" customHeight="1">
      <c r="A32" s="29"/>
      <c r="B32" s="101" t="s">
        <v>46</v>
      </c>
      <c r="C32" s="102">
        <v>5046</v>
      </c>
      <c r="D32" s="102">
        <v>2469</v>
      </c>
      <c r="E32" s="102">
        <v>2577</v>
      </c>
      <c r="F32" s="103">
        <v>23778364.359999999</v>
      </c>
      <c r="G32" s="30"/>
      <c r="H32" s="31">
        <f t="shared" si="0"/>
        <v>0</v>
      </c>
      <c r="I32" s="32">
        <f t="shared" si="1"/>
        <v>5046</v>
      </c>
      <c r="J32" s="33">
        <f>SUM(F33:F41)</f>
        <v>23778364.360000003</v>
      </c>
      <c r="K32" s="34">
        <f t="shared" si="2"/>
        <v>0</v>
      </c>
    </row>
    <row r="33" spans="1:16" ht="16.149999999999999" customHeight="1">
      <c r="A33" s="29"/>
      <c r="B33" s="40" t="s">
        <v>47</v>
      </c>
      <c r="C33" s="36">
        <v>297</v>
      </c>
      <c r="D33" s="36">
        <v>139</v>
      </c>
      <c r="E33" s="36">
        <v>158</v>
      </c>
      <c r="F33" s="37">
        <v>1381098.2</v>
      </c>
      <c r="G33" s="38"/>
      <c r="H33" s="31">
        <f t="shared" si="0"/>
        <v>0</v>
      </c>
      <c r="I33" s="32">
        <f t="shared" si="1"/>
        <v>297</v>
      </c>
      <c r="K33" s="34"/>
    </row>
    <row r="34" spans="1:16" ht="16.149999999999999" customHeight="1">
      <c r="A34" s="29"/>
      <c r="B34" s="40" t="s">
        <v>48</v>
      </c>
      <c r="C34" s="36">
        <v>890</v>
      </c>
      <c r="D34" s="36">
        <v>436</v>
      </c>
      <c r="E34" s="36">
        <v>454</v>
      </c>
      <c r="F34" s="37">
        <v>4400410.9800000004</v>
      </c>
      <c r="G34" s="38"/>
      <c r="H34" s="31">
        <f t="shared" si="0"/>
        <v>0</v>
      </c>
      <c r="I34" s="32">
        <f t="shared" si="1"/>
        <v>890</v>
      </c>
      <c r="K34" s="34"/>
    </row>
    <row r="35" spans="1:16" ht="16.149999999999999" customHeight="1">
      <c r="A35" s="29"/>
      <c r="B35" s="35" t="s">
        <v>49</v>
      </c>
      <c r="C35" s="36">
        <v>746</v>
      </c>
      <c r="D35" s="36">
        <v>389</v>
      </c>
      <c r="E35" s="36">
        <v>357</v>
      </c>
      <c r="F35" s="37">
        <v>3474018.62</v>
      </c>
      <c r="G35" s="38"/>
      <c r="H35" s="31">
        <f t="shared" si="0"/>
        <v>0</v>
      </c>
      <c r="I35" s="32">
        <f t="shared" si="1"/>
        <v>746</v>
      </c>
      <c r="K35" s="34"/>
    </row>
    <row r="36" spans="1:16" ht="16.149999999999999" customHeight="1">
      <c r="A36" s="29"/>
      <c r="B36" s="35" t="s">
        <v>50</v>
      </c>
      <c r="C36" s="36">
        <v>349</v>
      </c>
      <c r="D36" s="36">
        <v>165</v>
      </c>
      <c r="E36" s="36">
        <v>184</v>
      </c>
      <c r="F36" s="37">
        <v>1509232.54</v>
      </c>
      <c r="G36" s="38"/>
      <c r="H36" s="31">
        <f t="shared" si="0"/>
        <v>0</v>
      </c>
      <c r="I36" s="32">
        <f t="shared" si="1"/>
        <v>349</v>
      </c>
      <c r="K36" s="34"/>
    </row>
    <row r="37" spans="1:16" ht="16.149999999999999" customHeight="1">
      <c r="A37" s="29"/>
      <c r="B37" s="35" t="s">
        <v>51</v>
      </c>
      <c r="C37" s="36">
        <v>648</v>
      </c>
      <c r="D37" s="36">
        <v>335</v>
      </c>
      <c r="E37" s="36">
        <v>313</v>
      </c>
      <c r="F37" s="37">
        <v>2977425.0700000003</v>
      </c>
      <c r="G37" s="38"/>
      <c r="H37" s="31">
        <f t="shared" si="0"/>
        <v>0</v>
      </c>
      <c r="I37" s="32">
        <f t="shared" si="1"/>
        <v>648</v>
      </c>
      <c r="K37" s="34"/>
    </row>
    <row r="38" spans="1:16" ht="16.149999999999999" customHeight="1">
      <c r="A38" s="29"/>
      <c r="B38" s="35" t="s">
        <v>52</v>
      </c>
      <c r="C38" s="36">
        <v>380</v>
      </c>
      <c r="D38" s="36">
        <v>176</v>
      </c>
      <c r="E38" s="36">
        <v>204</v>
      </c>
      <c r="F38" s="37">
        <v>1790921.71</v>
      </c>
      <c r="G38" s="38"/>
      <c r="H38" s="31">
        <f t="shared" si="0"/>
        <v>0</v>
      </c>
      <c r="I38" s="32">
        <f t="shared" si="1"/>
        <v>380</v>
      </c>
      <c r="K38" s="34"/>
      <c r="P38" s="107"/>
    </row>
    <row r="39" spans="1:16" ht="16.149999999999999" customHeight="1">
      <c r="A39" s="29"/>
      <c r="B39" s="35" t="s">
        <v>53</v>
      </c>
      <c r="C39" s="36">
        <v>233</v>
      </c>
      <c r="D39" s="36">
        <v>105</v>
      </c>
      <c r="E39" s="36">
        <v>128</v>
      </c>
      <c r="F39" s="37">
        <v>1019865.05</v>
      </c>
      <c r="G39" s="38"/>
      <c r="H39" s="31">
        <f t="shared" si="0"/>
        <v>0</v>
      </c>
      <c r="I39" s="32">
        <f t="shared" si="1"/>
        <v>233</v>
      </c>
      <c r="K39" s="34"/>
    </row>
    <row r="40" spans="1:16" ht="16.149999999999999" customHeight="1">
      <c r="A40" s="29"/>
      <c r="B40" s="35" t="s">
        <v>54</v>
      </c>
      <c r="C40" s="36">
        <v>1261</v>
      </c>
      <c r="D40" s="36">
        <v>604</v>
      </c>
      <c r="E40" s="36">
        <v>657</v>
      </c>
      <c r="F40" s="37">
        <v>6102936</v>
      </c>
      <c r="G40" s="38"/>
      <c r="H40" s="31">
        <f t="shared" si="0"/>
        <v>0</v>
      </c>
      <c r="I40" s="32">
        <f t="shared" si="1"/>
        <v>1261</v>
      </c>
      <c r="K40" s="34"/>
    </row>
    <row r="41" spans="1:16" ht="16.149999999999999" customHeight="1">
      <c r="A41" s="29"/>
      <c r="B41" s="35" t="s">
        <v>55</v>
      </c>
      <c r="C41" s="36">
        <v>242</v>
      </c>
      <c r="D41" s="36">
        <v>120</v>
      </c>
      <c r="E41" s="36">
        <v>122</v>
      </c>
      <c r="F41" s="37">
        <v>1122456.19</v>
      </c>
      <c r="G41" s="38"/>
      <c r="H41" s="31">
        <f t="shared" si="0"/>
        <v>0</v>
      </c>
      <c r="I41" s="32">
        <f t="shared" si="1"/>
        <v>242</v>
      </c>
      <c r="K41" s="34"/>
    </row>
    <row r="42" spans="1:16" s="20" customFormat="1" ht="16.149999999999999" customHeight="1">
      <c r="A42" s="29"/>
      <c r="B42" s="101" t="s">
        <v>122</v>
      </c>
      <c r="C42" s="102">
        <v>4591</v>
      </c>
      <c r="D42" s="102">
        <v>2080</v>
      </c>
      <c r="E42" s="102">
        <v>2511</v>
      </c>
      <c r="F42" s="103">
        <v>20918735.77</v>
      </c>
      <c r="G42" s="30"/>
      <c r="H42" s="31">
        <f t="shared" si="0"/>
        <v>0</v>
      </c>
      <c r="I42" s="32">
        <f t="shared" si="1"/>
        <v>4591</v>
      </c>
      <c r="J42" s="33">
        <f>SUM(F43:F47)</f>
        <v>20918735.77</v>
      </c>
      <c r="K42" s="34">
        <f t="shared" si="2"/>
        <v>0</v>
      </c>
    </row>
    <row r="43" spans="1:16" ht="16.149999999999999" customHeight="1">
      <c r="A43" s="29"/>
      <c r="B43" s="35" t="s">
        <v>57</v>
      </c>
      <c r="C43" s="36">
        <v>949</v>
      </c>
      <c r="D43" s="36">
        <v>416</v>
      </c>
      <c r="E43" s="36">
        <v>533</v>
      </c>
      <c r="F43" s="37">
        <v>3890442.89</v>
      </c>
      <c r="G43" s="38"/>
      <c r="H43" s="31">
        <f t="shared" si="0"/>
        <v>0</v>
      </c>
      <c r="I43" s="32">
        <f t="shared" si="1"/>
        <v>949</v>
      </c>
      <c r="K43" s="34"/>
    </row>
    <row r="44" spans="1:16" ht="16.149999999999999" customHeight="1">
      <c r="A44" s="29"/>
      <c r="B44" s="35" t="s">
        <v>58</v>
      </c>
      <c r="C44" s="36">
        <v>1062</v>
      </c>
      <c r="D44" s="36">
        <v>500</v>
      </c>
      <c r="E44" s="36">
        <v>562</v>
      </c>
      <c r="F44" s="37">
        <v>4690122.07</v>
      </c>
      <c r="G44" s="38"/>
      <c r="H44" s="31">
        <f t="shared" si="0"/>
        <v>0</v>
      </c>
      <c r="I44" s="32">
        <f t="shared" si="1"/>
        <v>1062</v>
      </c>
      <c r="K44" s="34"/>
    </row>
    <row r="45" spans="1:16" ht="16.149999999999999" customHeight="1">
      <c r="A45" s="29"/>
      <c r="B45" s="35" t="s">
        <v>59</v>
      </c>
      <c r="C45" s="36">
        <v>420</v>
      </c>
      <c r="D45" s="36">
        <v>202</v>
      </c>
      <c r="E45" s="36">
        <v>218</v>
      </c>
      <c r="F45" s="37">
        <v>1852111.05</v>
      </c>
      <c r="G45" s="38"/>
      <c r="H45" s="31">
        <f t="shared" si="0"/>
        <v>0</v>
      </c>
      <c r="I45" s="32">
        <f t="shared" si="1"/>
        <v>420</v>
      </c>
      <c r="K45" s="34"/>
    </row>
    <row r="46" spans="1:16" ht="16.149999999999999" customHeight="1">
      <c r="A46" s="29"/>
      <c r="B46" s="35" t="s">
        <v>60</v>
      </c>
      <c r="C46" s="36">
        <v>597</v>
      </c>
      <c r="D46" s="36">
        <v>276</v>
      </c>
      <c r="E46" s="36">
        <v>321</v>
      </c>
      <c r="F46" s="37">
        <v>3385276.9699999997</v>
      </c>
      <c r="G46" s="38"/>
      <c r="H46" s="31">
        <f t="shared" si="0"/>
        <v>0</v>
      </c>
      <c r="I46" s="32">
        <f t="shared" si="1"/>
        <v>597</v>
      </c>
      <c r="K46" s="34"/>
    </row>
    <row r="47" spans="1:16" ht="16.149999999999999" customHeight="1">
      <c r="A47" s="29"/>
      <c r="B47" s="35" t="s">
        <v>61</v>
      </c>
      <c r="C47" s="36">
        <v>1563</v>
      </c>
      <c r="D47" s="36">
        <v>686</v>
      </c>
      <c r="E47" s="36">
        <v>877</v>
      </c>
      <c r="F47" s="37">
        <v>7100782.79</v>
      </c>
      <c r="G47" s="38"/>
      <c r="H47" s="31">
        <f t="shared" si="0"/>
        <v>0</v>
      </c>
      <c r="I47" s="32">
        <f t="shared" si="1"/>
        <v>1563</v>
      </c>
      <c r="K47" s="34"/>
    </row>
    <row r="48" spans="1:16" s="20" customFormat="1" ht="16.149999999999999" customHeight="1">
      <c r="A48" s="29"/>
      <c r="B48" s="101" t="s">
        <v>62</v>
      </c>
      <c r="C48" s="102">
        <v>20203</v>
      </c>
      <c r="D48" s="102">
        <v>9648</v>
      </c>
      <c r="E48" s="102">
        <v>10555</v>
      </c>
      <c r="F48" s="103">
        <v>111669469.98</v>
      </c>
      <c r="G48" s="30"/>
      <c r="H48" s="31">
        <f t="shared" si="0"/>
        <v>0</v>
      </c>
      <c r="I48" s="32">
        <f t="shared" si="1"/>
        <v>20203</v>
      </c>
      <c r="J48" s="33">
        <f>SUM(F49:F52)</f>
        <v>111669469.98</v>
      </c>
      <c r="K48" s="34">
        <f t="shared" si="2"/>
        <v>0</v>
      </c>
    </row>
    <row r="49" spans="1:11" ht="16.149999999999999" customHeight="1">
      <c r="A49" s="29"/>
      <c r="B49" s="35" t="s">
        <v>63</v>
      </c>
      <c r="C49" s="36">
        <v>15331</v>
      </c>
      <c r="D49" s="36">
        <v>7432</v>
      </c>
      <c r="E49" s="36">
        <v>7899</v>
      </c>
      <c r="F49" s="37">
        <v>88020760.659999996</v>
      </c>
      <c r="G49" s="38"/>
      <c r="H49" s="31">
        <f t="shared" si="0"/>
        <v>0</v>
      </c>
      <c r="I49" s="32">
        <f t="shared" si="1"/>
        <v>15331</v>
      </c>
      <c r="K49" s="34"/>
    </row>
    <row r="50" spans="1:11" ht="16.149999999999999" customHeight="1">
      <c r="A50" s="29"/>
      <c r="B50" s="35" t="s">
        <v>102</v>
      </c>
      <c r="C50" s="36">
        <v>1650</v>
      </c>
      <c r="D50" s="36">
        <v>728</v>
      </c>
      <c r="E50" s="36">
        <v>922</v>
      </c>
      <c r="F50" s="37">
        <v>8429442.9199999999</v>
      </c>
      <c r="G50" s="38"/>
      <c r="H50" s="31">
        <f t="shared" si="0"/>
        <v>0</v>
      </c>
      <c r="I50" s="32">
        <f t="shared" si="1"/>
        <v>1650</v>
      </c>
      <c r="K50" s="34"/>
    </row>
    <row r="51" spans="1:11" ht="16.149999999999999" customHeight="1">
      <c r="A51" s="29"/>
      <c r="B51" s="35" t="s">
        <v>65</v>
      </c>
      <c r="C51" s="36">
        <v>1120</v>
      </c>
      <c r="D51" s="36">
        <v>500</v>
      </c>
      <c r="E51" s="36">
        <v>620</v>
      </c>
      <c r="F51" s="37">
        <v>5241411.1500000004</v>
      </c>
      <c r="G51" s="38"/>
      <c r="H51" s="31">
        <f t="shared" si="0"/>
        <v>0</v>
      </c>
      <c r="I51" s="32">
        <f t="shared" si="1"/>
        <v>1120</v>
      </c>
      <c r="K51" s="34"/>
    </row>
    <row r="52" spans="1:11" ht="16.149999999999999" customHeight="1">
      <c r="A52" s="29"/>
      <c r="B52" s="35" t="s">
        <v>66</v>
      </c>
      <c r="C52" s="36">
        <v>2102</v>
      </c>
      <c r="D52" s="36">
        <v>988</v>
      </c>
      <c r="E52" s="36">
        <v>1114</v>
      </c>
      <c r="F52" s="37">
        <v>9977855.25</v>
      </c>
      <c r="G52" s="38"/>
      <c r="H52" s="31">
        <f t="shared" si="0"/>
        <v>0</v>
      </c>
      <c r="I52" s="32">
        <f t="shared" si="1"/>
        <v>2102</v>
      </c>
      <c r="K52" s="34"/>
    </row>
    <row r="53" spans="1:11" s="20" customFormat="1" ht="16.149999999999999" customHeight="1">
      <c r="A53" s="29"/>
      <c r="B53" s="101" t="s">
        <v>67</v>
      </c>
      <c r="C53" s="102">
        <v>2391</v>
      </c>
      <c r="D53" s="102">
        <v>1176</v>
      </c>
      <c r="E53" s="102">
        <v>1215</v>
      </c>
      <c r="F53" s="103">
        <v>10052395.449999999</v>
      </c>
      <c r="G53" s="30"/>
      <c r="H53" s="31">
        <f t="shared" si="0"/>
        <v>0</v>
      </c>
      <c r="I53" s="32">
        <f t="shared" si="1"/>
        <v>2391</v>
      </c>
      <c r="J53" s="33">
        <f>SUM(F54:F55)</f>
        <v>10052395.449999999</v>
      </c>
      <c r="K53" s="34">
        <f t="shared" si="2"/>
        <v>0</v>
      </c>
    </row>
    <row r="54" spans="1:11" ht="16.149999999999999" customHeight="1">
      <c r="A54" s="29"/>
      <c r="B54" s="35" t="s">
        <v>68</v>
      </c>
      <c r="C54" s="36">
        <v>1541</v>
      </c>
      <c r="D54" s="36">
        <v>760</v>
      </c>
      <c r="E54" s="36">
        <v>781</v>
      </c>
      <c r="F54" s="37">
        <v>6536436.7699999996</v>
      </c>
      <c r="G54" s="38"/>
      <c r="H54" s="31">
        <f t="shared" si="0"/>
        <v>0</v>
      </c>
      <c r="I54" s="32">
        <f t="shared" si="1"/>
        <v>1541</v>
      </c>
      <c r="K54" s="34"/>
    </row>
    <row r="55" spans="1:11" ht="16.149999999999999" customHeight="1">
      <c r="A55" s="29"/>
      <c r="B55" s="35" t="s">
        <v>69</v>
      </c>
      <c r="C55" s="36">
        <v>850</v>
      </c>
      <c r="D55" s="36">
        <v>416</v>
      </c>
      <c r="E55" s="36">
        <v>434</v>
      </c>
      <c r="F55" s="37">
        <v>3515958.68</v>
      </c>
      <c r="G55" s="38"/>
      <c r="H55" s="31">
        <f t="shared" si="0"/>
        <v>0</v>
      </c>
      <c r="I55" s="32">
        <f t="shared" si="1"/>
        <v>850</v>
      </c>
      <c r="K55" s="34"/>
    </row>
    <row r="56" spans="1:11" s="20" customFormat="1" ht="16.149999999999999" customHeight="1">
      <c r="A56" s="29"/>
      <c r="B56" s="101" t="s">
        <v>70</v>
      </c>
      <c r="C56" s="102">
        <v>5184</v>
      </c>
      <c r="D56" s="102">
        <v>2619</v>
      </c>
      <c r="E56" s="102">
        <v>2565</v>
      </c>
      <c r="F56" s="103">
        <v>24382469.539999999</v>
      </c>
      <c r="G56" s="30"/>
      <c r="H56" s="31">
        <f t="shared" si="0"/>
        <v>0</v>
      </c>
      <c r="I56" s="32">
        <f t="shared" si="1"/>
        <v>5184</v>
      </c>
      <c r="J56" s="33">
        <f>SUM(F57:F60)</f>
        <v>24382469.539999999</v>
      </c>
      <c r="K56" s="34">
        <f t="shared" si="2"/>
        <v>0</v>
      </c>
    </row>
    <row r="57" spans="1:11" ht="16.149999999999999" customHeight="1">
      <c r="A57" s="29"/>
      <c r="B57" s="35" t="s">
        <v>123</v>
      </c>
      <c r="C57" s="36">
        <v>2196</v>
      </c>
      <c r="D57" s="36">
        <v>1106</v>
      </c>
      <c r="E57" s="36">
        <v>1090</v>
      </c>
      <c r="F57" s="37">
        <v>10813183.970000001</v>
      </c>
      <c r="G57" s="38"/>
      <c r="H57" s="31">
        <f t="shared" si="0"/>
        <v>0</v>
      </c>
      <c r="I57" s="32">
        <f t="shared" si="1"/>
        <v>2196</v>
      </c>
      <c r="K57" s="34"/>
    </row>
    <row r="58" spans="1:11" ht="16.149999999999999" customHeight="1">
      <c r="A58" s="29"/>
      <c r="B58" s="35" t="s">
        <v>72</v>
      </c>
      <c r="C58" s="36">
        <v>529</v>
      </c>
      <c r="D58" s="36">
        <v>261</v>
      </c>
      <c r="E58" s="36">
        <v>268</v>
      </c>
      <c r="F58" s="37">
        <v>2463435.91</v>
      </c>
      <c r="G58" s="38"/>
      <c r="H58" s="31">
        <f t="shared" si="0"/>
        <v>0</v>
      </c>
      <c r="I58" s="32">
        <f t="shared" si="1"/>
        <v>529</v>
      </c>
      <c r="K58" s="34"/>
    </row>
    <row r="59" spans="1:11" ht="16.149999999999999" customHeight="1">
      <c r="A59" s="29"/>
      <c r="B59" s="35" t="s">
        <v>73</v>
      </c>
      <c r="C59" s="36">
        <v>515</v>
      </c>
      <c r="D59" s="36">
        <v>266</v>
      </c>
      <c r="E59" s="36">
        <v>249</v>
      </c>
      <c r="F59" s="37">
        <v>2250586.35</v>
      </c>
      <c r="G59" s="38"/>
      <c r="H59" s="31">
        <f t="shared" si="0"/>
        <v>0</v>
      </c>
      <c r="I59" s="32">
        <f t="shared" si="1"/>
        <v>515</v>
      </c>
      <c r="K59" s="34"/>
    </row>
    <row r="60" spans="1:11" ht="16.149999999999999" customHeight="1">
      <c r="A60" s="29"/>
      <c r="B60" s="35" t="s">
        <v>74</v>
      </c>
      <c r="C60" s="36">
        <v>1944</v>
      </c>
      <c r="D60" s="36">
        <v>986</v>
      </c>
      <c r="E60" s="36">
        <v>958</v>
      </c>
      <c r="F60" s="37">
        <v>8855263.3100000005</v>
      </c>
      <c r="G60" s="38"/>
      <c r="H60" s="31">
        <f t="shared" si="0"/>
        <v>0</v>
      </c>
      <c r="I60" s="32">
        <f t="shared" si="1"/>
        <v>1944</v>
      </c>
      <c r="K60" s="34"/>
    </row>
    <row r="61" spans="1:11" s="20" customFormat="1" ht="16.149999999999999" customHeight="1">
      <c r="A61" s="29"/>
      <c r="B61" s="101" t="s">
        <v>75</v>
      </c>
      <c r="C61" s="102">
        <v>18663</v>
      </c>
      <c r="D61" s="102">
        <v>9251</v>
      </c>
      <c r="E61" s="102">
        <v>9412</v>
      </c>
      <c r="F61" s="103">
        <v>108257530.75</v>
      </c>
      <c r="G61" s="30"/>
      <c r="H61" s="31">
        <f t="shared" si="0"/>
        <v>0</v>
      </c>
      <c r="I61" s="32">
        <f t="shared" si="1"/>
        <v>18663</v>
      </c>
      <c r="J61" s="33">
        <f>SUM(F61)</f>
        <v>108257530.75</v>
      </c>
      <c r="K61" s="34">
        <f t="shared" si="2"/>
        <v>0</v>
      </c>
    </row>
    <row r="62" spans="1:11" s="20" customFormat="1" ht="16.149999999999999" customHeight="1">
      <c r="A62" s="29"/>
      <c r="B62" s="101" t="s">
        <v>76</v>
      </c>
      <c r="C62" s="102">
        <v>4634</v>
      </c>
      <c r="D62" s="102">
        <v>2095</v>
      </c>
      <c r="E62" s="102">
        <v>2539</v>
      </c>
      <c r="F62" s="103">
        <v>19442573.640000001</v>
      </c>
      <c r="G62" s="30"/>
      <c r="H62" s="31">
        <f t="shared" si="0"/>
        <v>0</v>
      </c>
      <c r="I62" s="32">
        <f t="shared" si="1"/>
        <v>4634</v>
      </c>
      <c r="J62" s="33">
        <f>SUM(F62)</f>
        <v>19442573.640000001</v>
      </c>
      <c r="K62" s="34">
        <f t="shared" si="2"/>
        <v>0</v>
      </c>
    </row>
    <row r="63" spans="1:11" s="20" customFormat="1" ht="16.149999999999999" customHeight="1">
      <c r="A63" s="29"/>
      <c r="B63" s="101" t="s">
        <v>77</v>
      </c>
      <c r="C63" s="102">
        <v>1681</v>
      </c>
      <c r="D63" s="102">
        <v>800</v>
      </c>
      <c r="E63" s="102">
        <v>881</v>
      </c>
      <c r="F63" s="103">
        <v>9474718.4100000001</v>
      </c>
      <c r="G63" s="30"/>
      <c r="H63" s="31">
        <f t="shared" si="0"/>
        <v>0</v>
      </c>
      <c r="I63" s="32">
        <f t="shared" si="1"/>
        <v>1681</v>
      </c>
      <c r="J63" s="33">
        <f>SUM(F63)</f>
        <v>9474718.4100000001</v>
      </c>
      <c r="K63" s="34">
        <f t="shared" si="2"/>
        <v>0</v>
      </c>
    </row>
    <row r="64" spans="1:11" s="20" customFormat="1" ht="16.149999999999999" customHeight="1">
      <c r="A64" s="29"/>
      <c r="B64" s="101" t="s">
        <v>78</v>
      </c>
      <c r="C64" s="102">
        <v>851</v>
      </c>
      <c r="D64" s="102">
        <v>384</v>
      </c>
      <c r="E64" s="102">
        <v>467</v>
      </c>
      <c r="F64" s="103">
        <v>4249798.9400000004</v>
      </c>
      <c r="G64" s="30"/>
      <c r="H64" s="31">
        <f t="shared" si="0"/>
        <v>0</v>
      </c>
      <c r="I64" s="32">
        <f t="shared" si="1"/>
        <v>851</v>
      </c>
      <c r="J64" s="33">
        <f>SUM(F64)</f>
        <v>4249798.9400000004</v>
      </c>
      <c r="K64" s="34">
        <f t="shared" si="2"/>
        <v>0</v>
      </c>
    </row>
    <row r="65" spans="1:12" s="20" customFormat="1" ht="16.149999999999999" customHeight="1">
      <c r="A65" s="29"/>
      <c r="B65" s="101" t="s">
        <v>79</v>
      </c>
      <c r="C65" s="102">
        <v>11834</v>
      </c>
      <c r="D65" s="102">
        <v>5524</v>
      </c>
      <c r="E65" s="102">
        <v>6310</v>
      </c>
      <c r="F65" s="103">
        <v>55037862.630000003</v>
      </c>
      <c r="G65" s="30"/>
      <c r="H65" s="31">
        <f t="shared" si="0"/>
        <v>0</v>
      </c>
      <c r="I65" s="32">
        <f t="shared" si="1"/>
        <v>11834</v>
      </c>
      <c r="J65" s="33">
        <f>SUM(F66:F68)</f>
        <v>55037862.630000003</v>
      </c>
      <c r="K65" s="34">
        <f t="shared" si="2"/>
        <v>0</v>
      </c>
    </row>
    <row r="66" spans="1:12" ht="16.149999999999999" customHeight="1">
      <c r="A66" s="29"/>
      <c r="B66" s="35" t="s">
        <v>80</v>
      </c>
      <c r="C66" s="36">
        <v>4219</v>
      </c>
      <c r="D66" s="36">
        <v>1968</v>
      </c>
      <c r="E66" s="36">
        <v>2251</v>
      </c>
      <c r="F66" s="37">
        <v>18197862.460000001</v>
      </c>
      <c r="G66" s="38"/>
      <c r="H66" s="31">
        <f t="shared" si="0"/>
        <v>0</v>
      </c>
      <c r="I66" s="32">
        <f t="shared" si="1"/>
        <v>4219</v>
      </c>
      <c r="K66" s="34"/>
    </row>
    <row r="67" spans="1:12" ht="16.149999999999999" customHeight="1">
      <c r="A67" s="29"/>
      <c r="B67" s="35" t="s">
        <v>81</v>
      </c>
      <c r="C67" s="36">
        <v>1535</v>
      </c>
      <c r="D67" s="36">
        <v>693</v>
      </c>
      <c r="E67" s="36">
        <v>842</v>
      </c>
      <c r="F67" s="37">
        <v>6965189.2800000003</v>
      </c>
      <c r="G67" s="38"/>
      <c r="H67" s="31">
        <f t="shared" si="0"/>
        <v>0</v>
      </c>
      <c r="I67" s="32">
        <f t="shared" si="1"/>
        <v>1535</v>
      </c>
      <c r="K67" s="34"/>
    </row>
    <row r="68" spans="1:12" ht="16.149999999999999" customHeight="1">
      <c r="A68" s="29"/>
      <c r="B68" s="35" t="s">
        <v>82</v>
      </c>
      <c r="C68" s="36">
        <v>6080</v>
      </c>
      <c r="D68" s="36">
        <v>2863</v>
      </c>
      <c r="E68" s="36">
        <v>3217</v>
      </c>
      <c r="F68" s="37">
        <v>29874810.890000001</v>
      </c>
      <c r="G68" s="38"/>
      <c r="H68" s="31">
        <f t="shared" si="0"/>
        <v>0</v>
      </c>
      <c r="I68" s="32">
        <f t="shared" si="1"/>
        <v>6080</v>
      </c>
      <c r="K68" s="34"/>
    </row>
    <row r="69" spans="1:12" s="20" customFormat="1" ht="16.149999999999999" customHeight="1">
      <c r="A69" s="29"/>
      <c r="B69" s="101" t="s">
        <v>124</v>
      </c>
      <c r="C69" s="102">
        <v>5467</v>
      </c>
      <c r="D69" s="102">
        <v>2705</v>
      </c>
      <c r="E69" s="102">
        <v>2762</v>
      </c>
      <c r="F69" s="103">
        <v>32745846.710000001</v>
      </c>
      <c r="G69" s="30"/>
      <c r="H69" s="31">
        <f t="shared" si="0"/>
        <v>0</v>
      </c>
      <c r="I69" s="32">
        <f t="shared" si="1"/>
        <v>5467</v>
      </c>
      <c r="J69" s="33">
        <f>SUM(F70:F72)</f>
        <v>32745846.710000001</v>
      </c>
      <c r="K69" s="34">
        <f t="shared" si="2"/>
        <v>0</v>
      </c>
    </row>
    <row r="70" spans="1:12" ht="16.149999999999999" customHeight="1">
      <c r="A70" s="29"/>
      <c r="B70" s="35" t="s">
        <v>125</v>
      </c>
      <c r="C70" s="36">
        <v>873</v>
      </c>
      <c r="D70" s="36">
        <v>415</v>
      </c>
      <c r="E70" s="36">
        <v>458</v>
      </c>
      <c r="F70" s="37">
        <v>4849803.2300000004</v>
      </c>
      <c r="G70" s="38"/>
      <c r="H70" s="31">
        <f t="shared" si="0"/>
        <v>0</v>
      </c>
      <c r="I70" s="32">
        <f t="shared" si="1"/>
        <v>873</v>
      </c>
      <c r="K70" s="34"/>
    </row>
    <row r="71" spans="1:12" ht="16.149999999999999" customHeight="1">
      <c r="A71" s="29"/>
      <c r="B71" s="35" t="s">
        <v>85</v>
      </c>
      <c r="C71" s="36">
        <v>2183</v>
      </c>
      <c r="D71" s="36">
        <v>1067</v>
      </c>
      <c r="E71" s="36">
        <v>1116</v>
      </c>
      <c r="F71" s="37">
        <v>11939890.879999999</v>
      </c>
      <c r="G71" s="38"/>
      <c r="H71" s="31">
        <f t="shared" si="0"/>
        <v>0</v>
      </c>
      <c r="I71" s="32">
        <f t="shared" si="1"/>
        <v>2183</v>
      </c>
      <c r="K71" s="34"/>
    </row>
    <row r="72" spans="1:12" ht="16.149999999999999" customHeight="1">
      <c r="A72" s="29"/>
      <c r="B72" s="35" t="s">
        <v>112</v>
      </c>
      <c r="C72" s="36">
        <v>2411</v>
      </c>
      <c r="D72" s="36">
        <v>1223</v>
      </c>
      <c r="E72" s="36">
        <v>1188</v>
      </c>
      <c r="F72" s="37">
        <v>15956152.6</v>
      </c>
      <c r="G72" s="38"/>
      <c r="H72" s="31">
        <f t="shared" si="0"/>
        <v>0</v>
      </c>
      <c r="I72" s="32">
        <f t="shared" si="1"/>
        <v>2411</v>
      </c>
      <c r="K72" s="34"/>
      <c r="L72" s="41"/>
    </row>
    <row r="73" spans="1:12" s="20" customFormat="1" ht="16.149999999999999" customHeight="1">
      <c r="A73" s="29"/>
      <c r="B73" s="101" t="s">
        <v>87</v>
      </c>
      <c r="C73" s="102">
        <v>135</v>
      </c>
      <c r="D73" s="102">
        <v>62</v>
      </c>
      <c r="E73" s="102">
        <v>73</v>
      </c>
      <c r="F73" s="103">
        <v>608144.17000000004</v>
      </c>
      <c r="G73" s="30"/>
      <c r="H73" s="31">
        <f t="shared" si="0"/>
        <v>0</v>
      </c>
      <c r="I73" s="32">
        <f t="shared" si="1"/>
        <v>135</v>
      </c>
      <c r="J73" s="33">
        <f>SUM(F73)</f>
        <v>608144.17000000004</v>
      </c>
      <c r="K73" s="34">
        <f t="shared" si="2"/>
        <v>0</v>
      </c>
    </row>
    <row r="74" spans="1:12" s="20" customFormat="1" ht="16.149999999999999" customHeight="1">
      <c r="A74" s="29"/>
      <c r="B74" s="101" t="s">
        <v>88</v>
      </c>
      <c r="C74" s="102">
        <v>178</v>
      </c>
      <c r="D74" s="102">
        <v>82</v>
      </c>
      <c r="E74" s="102">
        <v>96</v>
      </c>
      <c r="F74" s="103">
        <v>828921.85</v>
      </c>
      <c r="G74" s="30"/>
      <c r="H74" s="31">
        <f t="shared" si="0"/>
        <v>0</v>
      </c>
      <c r="I74" s="32">
        <f t="shared" si="1"/>
        <v>178</v>
      </c>
      <c r="J74" s="33">
        <f>SUM(F74)</f>
        <v>828921.85</v>
      </c>
      <c r="K74" s="34">
        <f t="shared" si="2"/>
        <v>0</v>
      </c>
    </row>
    <row r="75" spans="1:12" ht="18.600000000000001" customHeight="1">
      <c r="A75" s="29"/>
      <c r="B75" s="42" t="s">
        <v>12</v>
      </c>
      <c r="C75" s="43">
        <v>114538</v>
      </c>
      <c r="D75" s="43">
        <v>55404</v>
      </c>
      <c r="E75" s="43">
        <v>59134</v>
      </c>
      <c r="F75" s="44">
        <v>576734739.07000005</v>
      </c>
      <c r="G75" s="30"/>
      <c r="H75" s="31">
        <f t="shared" si="0"/>
        <v>0</v>
      </c>
      <c r="I75" s="32">
        <f t="shared" si="1"/>
        <v>114538</v>
      </c>
      <c r="J75" s="41">
        <f>SUM(J13:J74)</f>
        <v>576734739.07000005</v>
      </c>
      <c r="K75" s="34">
        <f t="shared" si="2"/>
        <v>0</v>
      </c>
    </row>
    <row r="76" spans="1:12" ht="19.7" customHeight="1">
      <c r="A76" s="29"/>
      <c r="B76" s="45" t="s">
        <v>13</v>
      </c>
      <c r="E76" s="46"/>
      <c r="F76" s="46"/>
      <c r="G76" s="47"/>
      <c r="H76" s="48"/>
    </row>
    <row r="77" spans="1:12" ht="19.7" customHeight="1">
      <c r="B77" s="176" t="s">
        <v>14</v>
      </c>
      <c r="C77" s="176"/>
      <c r="D77" s="176"/>
      <c r="E77" s="176"/>
      <c r="F77" s="176"/>
      <c r="G77" s="49"/>
      <c r="H77" s="50"/>
    </row>
    <row r="78" spans="1:12" ht="19.7" customHeight="1">
      <c r="B78" s="176"/>
      <c r="C78" s="176"/>
      <c r="D78" s="176"/>
      <c r="E78" s="176"/>
      <c r="F78" s="176"/>
      <c r="G78" s="49"/>
      <c r="H78" s="50"/>
    </row>
    <row r="79" spans="1:12">
      <c r="C79" s="51"/>
      <c r="D79" s="51"/>
      <c r="E79" s="52"/>
      <c r="F79" s="52"/>
      <c r="G79" s="53"/>
    </row>
    <row r="80" spans="1:12" hidden="1"/>
    <row r="81" spans="3:8" hidden="1">
      <c r="C81" s="55">
        <f t="shared" ref="C81:F81" si="3">C74+C73+C69+C65+C64+C63+C62+C61+C56+C53+C48+C42+C32+C31+C28+C27+C26+C22+C13</f>
        <v>114538</v>
      </c>
      <c r="D81" s="55">
        <f t="shared" si="3"/>
        <v>55404</v>
      </c>
      <c r="E81" s="55">
        <f t="shared" si="3"/>
        <v>59134</v>
      </c>
      <c r="F81" s="55">
        <f t="shared" si="3"/>
        <v>576734739.07000005</v>
      </c>
      <c r="G81" s="56"/>
      <c r="H81" s="48"/>
    </row>
    <row r="82" spans="3:8" hidden="1">
      <c r="E82" s="57"/>
      <c r="F82" s="57"/>
      <c r="G82" s="58"/>
    </row>
    <row r="83" spans="3:8" hidden="1"/>
  </sheetData>
  <mergeCells count="8">
    <mergeCell ref="B77:F78"/>
    <mergeCell ref="B6:F6"/>
    <mergeCell ref="B7:F7"/>
    <mergeCell ref="C10:E10"/>
    <mergeCell ref="C11:C12"/>
    <mergeCell ref="D11:D12"/>
    <mergeCell ref="E11:E12"/>
    <mergeCell ref="F11:F12"/>
  </mergeCells>
  <conditionalFormatting sqref="C81:H81">
    <cfRule type="cellIs" dxfId="6" priority="1" operator="equal">
      <formula>C75</formula>
    </cfRule>
  </conditionalFormatting>
  <printOptions horizontalCentered="1" verticalCentered="1"/>
  <pageMargins left="0.19685039370078741" right="0.19685039370078741" top="0.39370078740157483" bottom="0.39370078740157483" header="0" footer="0"/>
  <pageSetup paperSize="9" scale="6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9"/>
  <sheetViews>
    <sheetView showGridLines="0" zoomScaleNormal="100" workbookViewId="0">
      <selection activeCell="P17" sqref="P17"/>
    </sheetView>
  </sheetViews>
  <sheetFormatPr baseColWidth="10" defaultColWidth="11.42578125" defaultRowHeight="12.75"/>
  <cols>
    <col min="1" max="1" width="24" style="45" customWidth="1"/>
    <col min="2" max="2" width="11.42578125" style="45"/>
    <col min="3" max="3" width="29.140625" style="45" customWidth="1"/>
    <col min="4" max="4" width="11.42578125" style="45"/>
    <col min="5" max="5" width="5.42578125" style="45" customWidth="1"/>
    <col min="6" max="6" width="13.140625" style="45" customWidth="1"/>
    <col min="7" max="7" width="0.5703125" style="77" customWidth="1"/>
    <col min="8" max="8" width="11.42578125" style="39" hidden="1" customWidth="1"/>
    <col min="9" max="9" width="17.42578125" style="39" hidden="1" customWidth="1"/>
    <col min="10" max="11" width="14.42578125" style="39" hidden="1" customWidth="1"/>
    <col min="12" max="14" width="11.5703125" style="39" hidden="1" customWidth="1"/>
    <col min="15" max="15" width="0" style="39" hidden="1" customWidth="1"/>
    <col min="16" max="16384" width="11.42578125" style="39"/>
  </cols>
  <sheetData>
    <row r="1" spans="1:16" s="12" customFormat="1" ht="18.75" customHeight="1">
      <c r="A1" s="177" t="s">
        <v>6</v>
      </c>
      <c r="B1" s="177"/>
      <c r="C1" s="177"/>
      <c r="D1" s="177"/>
      <c r="E1" s="177"/>
      <c r="F1" s="177"/>
      <c r="G1" s="177"/>
      <c r="H1" s="177"/>
      <c r="I1" s="177"/>
      <c r="J1" s="177"/>
      <c r="K1" s="177"/>
      <c r="L1" s="177"/>
      <c r="M1" s="177"/>
      <c r="N1" s="177"/>
      <c r="O1" s="177"/>
      <c r="P1" s="177"/>
    </row>
    <row r="2" spans="1:16" s="12" customFormat="1" ht="20.100000000000001" customHeight="1">
      <c r="A2" s="179" t="s">
        <v>7</v>
      </c>
      <c r="B2" s="179"/>
      <c r="C2" s="179"/>
      <c r="D2" s="179"/>
      <c r="E2" s="179"/>
      <c r="F2" s="179"/>
      <c r="G2" s="179"/>
      <c r="H2" s="179"/>
      <c r="I2" s="179"/>
      <c r="J2" s="179"/>
      <c r="K2" s="179"/>
      <c r="L2" s="179"/>
      <c r="M2" s="179"/>
      <c r="N2" s="179"/>
      <c r="O2" s="179"/>
      <c r="P2" s="179"/>
    </row>
    <row r="3" spans="1:16" customFormat="1" ht="21.4" customHeight="1">
      <c r="A3" s="179" t="s">
        <v>15</v>
      </c>
      <c r="B3" s="179"/>
      <c r="C3" s="179"/>
      <c r="D3" s="179"/>
      <c r="E3" s="179"/>
      <c r="F3" s="179"/>
      <c r="G3" s="179"/>
      <c r="H3" s="179"/>
      <c r="I3" s="179"/>
      <c r="J3" s="179"/>
      <c r="K3" s="179"/>
      <c r="L3" s="179"/>
      <c r="M3" s="179"/>
      <c r="N3" s="179"/>
      <c r="O3" s="179"/>
      <c r="P3" s="179"/>
    </row>
    <row r="4" spans="1:16" ht="23.25" customHeight="1">
      <c r="A4" s="60"/>
      <c r="B4" s="61"/>
      <c r="C4" s="179"/>
      <c r="D4" s="179"/>
      <c r="E4" s="179"/>
      <c r="F4" s="179"/>
      <c r="G4" s="180"/>
    </row>
    <row r="5" spans="1:16" s="64" customFormat="1" ht="15" customHeight="1">
      <c r="A5" s="63"/>
      <c r="B5" s="63"/>
      <c r="C5" s="63"/>
      <c r="D5" s="63"/>
      <c r="E5" s="63"/>
      <c r="F5" s="63"/>
      <c r="G5" s="62"/>
      <c r="I5" s="65"/>
      <c r="J5" s="65"/>
    </row>
    <row r="6" spans="1:16" ht="20.25" customHeight="1">
      <c r="A6" s="63"/>
      <c r="B6" s="63"/>
      <c r="C6" s="63"/>
      <c r="D6" s="63"/>
      <c r="E6" s="63"/>
      <c r="F6" s="63"/>
      <c r="G6" s="62"/>
      <c r="I6" s="66"/>
      <c r="J6" s="67"/>
      <c r="K6" s="68"/>
      <c r="L6" s="68"/>
    </row>
    <row r="7" spans="1:16" ht="20.25" customHeight="1">
      <c r="A7" s="63"/>
      <c r="B7" s="63"/>
      <c r="C7" s="63"/>
      <c r="D7" s="63"/>
      <c r="E7" s="63"/>
      <c r="F7" s="63"/>
      <c r="G7" s="62"/>
      <c r="I7" s="69"/>
      <c r="J7" s="70"/>
      <c r="K7" s="70"/>
      <c r="L7" s="70"/>
    </row>
    <row r="8" spans="1:16" ht="20.25" customHeight="1">
      <c r="A8" s="63"/>
      <c r="B8" s="63"/>
      <c r="C8" s="63"/>
      <c r="D8" s="63"/>
      <c r="E8" s="63"/>
      <c r="F8" s="63"/>
      <c r="G8" s="62"/>
      <c r="I8" s="69"/>
      <c r="J8" s="70"/>
      <c r="K8" s="70"/>
      <c r="L8" s="70"/>
    </row>
    <row r="9" spans="1:16" ht="20.25" customHeight="1">
      <c r="A9" s="63"/>
      <c r="B9" s="63"/>
      <c r="C9" s="63"/>
      <c r="D9" s="63"/>
      <c r="E9" s="63"/>
      <c r="F9" s="63"/>
      <c r="G9" s="62"/>
      <c r="I9" s="69"/>
      <c r="J9" s="70"/>
      <c r="K9" s="70"/>
      <c r="L9" s="70"/>
    </row>
    <row r="10" spans="1:16" ht="20.25" customHeight="1">
      <c r="A10" s="63"/>
      <c r="B10" s="63"/>
      <c r="C10" s="63"/>
      <c r="D10" s="63"/>
      <c r="E10" s="63"/>
      <c r="F10" s="63"/>
      <c r="G10" s="62"/>
      <c r="I10" s="69"/>
      <c r="J10" s="70"/>
      <c r="K10" s="70"/>
      <c r="L10" s="70"/>
    </row>
    <row r="11" spans="1:16" ht="20.25" customHeight="1">
      <c r="A11" s="63"/>
      <c r="B11" s="63"/>
      <c r="C11" s="63"/>
      <c r="D11" s="63"/>
      <c r="E11" s="63"/>
      <c r="F11" s="63"/>
      <c r="G11" s="62"/>
      <c r="I11" s="69"/>
      <c r="J11" s="70"/>
      <c r="K11" s="70"/>
      <c r="L11" s="70"/>
    </row>
    <row r="12" spans="1:16" ht="20.25" customHeight="1">
      <c r="A12" s="63"/>
      <c r="B12" s="63"/>
      <c r="C12" s="63"/>
      <c r="D12" s="63"/>
      <c r="E12" s="63"/>
      <c r="F12" s="63"/>
      <c r="G12" s="62"/>
      <c r="I12" s="69"/>
      <c r="J12" s="70"/>
      <c r="K12" s="70"/>
      <c r="L12" s="70"/>
    </row>
    <row r="13" spans="1:16" ht="20.25" customHeight="1">
      <c r="A13" s="63"/>
      <c r="B13" s="63"/>
      <c r="C13" s="63"/>
      <c r="D13" s="63"/>
      <c r="E13" s="63"/>
      <c r="F13" s="63"/>
      <c r="G13" s="62"/>
      <c r="I13" s="69"/>
      <c r="J13" s="70"/>
      <c r="K13" s="70"/>
      <c r="L13" s="70"/>
    </row>
    <row r="14" spans="1:16" ht="20.25" customHeight="1">
      <c r="A14" s="63"/>
      <c r="B14" s="63"/>
      <c r="C14" s="63"/>
      <c r="D14" s="63"/>
      <c r="E14" s="63"/>
      <c r="F14" s="63"/>
      <c r="G14" s="62"/>
      <c r="I14" s="69"/>
      <c r="J14" s="70"/>
      <c r="K14" s="70"/>
      <c r="L14" s="70"/>
    </row>
    <row r="15" spans="1:16" ht="20.25" customHeight="1">
      <c r="A15" s="63"/>
      <c r="B15" s="63"/>
      <c r="C15" s="63"/>
      <c r="D15" s="63"/>
      <c r="E15" s="63"/>
      <c r="F15" s="63"/>
      <c r="G15" s="62"/>
      <c r="I15" s="69"/>
      <c r="J15" s="70"/>
      <c r="K15" s="70"/>
      <c r="L15" s="70"/>
    </row>
    <row r="16" spans="1:16" ht="20.25" customHeight="1">
      <c r="A16" s="63"/>
      <c r="B16" s="63"/>
      <c r="C16" s="63"/>
      <c r="D16" s="63"/>
      <c r="E16" s="63"/>
      <c r="F16" s="63"/>
      <c r="G16" s="62"/>
      <c r="I16" s="69"/>
      <c r="J16" s="70"/>
      <c r="K16" s="70"/>
      <c r="L16" s="70"/>
    </row>
    <row r="17" spans="1:12" ht="20.25" customHeight="1">
      <c r="A17" s="63"/>
      <c r="B17" s="63"/>
      <c r="C17" s="63"/>
      <c r="D17" s="63"/>
      <c r="E17" s="63"/>
      <c r="F17" s="63"/>
      <c r="G17" s="62"/>
      <c r="I17" s="69"/>
      <c r="J17" s="70"/>
      <c r="K17" s="70"/>
      <c r="L17" s="70"/>
    </row>
    <row r="18" spans="1:12" ht="20.25" customHeight="1">
      <c r="A18" s="63"/>
      <c r="B18" s="63"/>
      <c r="C18" s="63"/>
      <c r="D18" s="63"/>
      <c r="E18" s="63"/>
      <c r="F18" s="63"/>
      <c r="G18" s="62"/>
      <c r="I18" s="69"/>
      <c r="J18" s="70"/>
      <c r="K18" s="70"/>
      <c r="L18" s="70"/>
    </row>
    <row r="19" spans="1:12" ht="20.25" customHeight="1">
      <c r="A19" s="63"/>
      <c r="B19" s="63"/>
      <c r="C19" s="63"/>
      <c r="D19" s="63"/>
      <c r="E19" s="63"/>
      <c r="F19" s="63"/>
      <c r="G19" s="62"/>
      <c r="I19" s="69"/>
      <c r="J19" s="70"/>
      <c r="K19" s="70"/>
      <c r="L19" s="70"/>
    </row>
    <row r="20" spans="1:12" ht="20.25" customHeight="1">
      <c r="A20" s="63"/>
      <c r="B20" s="63"/>
      <c r="C20" s="63"/>
      <c r="D20" s="63"/>
      <c r="E20" s="63"/>
      <c r="F20" s="63"/>
      <c r="G20" s="62"/>
      <c r="I20" s="69"/>
      <c r="J20" s="70"/>
      <c r="K20" s="70"/>
      <c r="L20" s="70"/>
    </row>
    <row r="21" spans="1:12" ht="20.25" customHeight="1">
      <c r="A21" s="63"/>
      <c r="B21" s="63"/>
      <c r="C21" s="63"/>
      <c r="D21" s="63"/>
      <c r="E21" s="63"/>
      <c r="F21" s="63"/>
      <c r="G21" s="62"/>
      <c r="I21" s="69"/>
      <c r="J21" s="70"/>
      <c r="K21" s="70"/>
      <c r="L21" s="70"/>
    </row>
    <row r="22" spans="1:12" ht="20.25" customHeight="1">
      <c r="A22" s="63"/>
      <c r="B22" s="63"/>
      <c r="C22" s="63"/>
      <c r="D22" s="63"/>
      <c r="E22" s="63"/>
      <c r="F22" s="63"/>
      <c r="G22" s="62"/>
      <c r="I22" s="69"/>
      <c r="J22" s="70"/>
      <c r="K22" s="70"/>
      <c r="L22" s="70"/>
    </row>
    <row r="23" spans="1:12" ht="20.25" customHeight="1">
      <c r="A23" s="63"/>
      <c r="B23" s="63"/>
      <c r="C23" s="63"/>
      <c r="D23" s="63"/>
      <c r="E23" s="63"/>
      <c r="F23" s="63"/>
      <c r="G23" s="62"/>
      <c r="I23" s="69"/>
      <c r="J23" s="70"/>
      <c r="K23" s="70"/>
      <c r="L23" s="70"/>
    </row>
    <row r="24" spans="1:12" ht="20.25" customHeight="1">
      <c r="A24" s="63"/>
      <c r="B24" s="63"/>
      <c r="C24" s="63"/>
      <c r="D24" s="63"/>
      <c r="E24" s="63"/>
      <c r="F24" s="63"/>
      <c r="G24" s="62"/>
      <c r="I24" s="69"/>
      <c r="J24" s="70"/>
      <c r="K24" s="70"/>
      <c r="L24" s="70"/>
    </row>
    <row r="25" spans="1:12" ht="20.25" customHeight="1">
      <c r="A25" s="63"/>
      <c r="B25" s="63"/>
      <c r="C25" s="63"/>
      <c r="D25" s="63"/>
      <c r="E25" s="63"/>
      <c r="F25" s="63"/>
      <c r="G25" s="62"/>
      <c r="I25" s="69"/>
      <c r="J25" s="70"/>
      <c r="K25" s="70"/>
      <c r="L25" s="70"/>
    </row>
    <row r="26" spans="1:12" ht="20.25" customHeight="1">
      <c r="A26" s="63"/>
      <c r="B26" s="63"/>
      <c r="C26" s="63"/>
      <c r="D26" s="63"/>
      <c r="E26" s="63"/>
      <c r="F26" s="63"/>
      <c r="G26" s="62"/>
      <c r="I26" s="71"/>
      <c r="J26" s="72"/>
      <c r="K26" s="72"/>
      <c r="L26" s="72"/>
    </row>
    <row r="27" spans="1:12" ht="20.25" customHeight="1">
      <c r="A27" s="63"/>
      <c r="B27" s="63"/>
      <c r="C27" s="63"/>
      <c r="D27" s="63"/>
      <c r="E27" s="63"/>
      <c r="F27" s="63"/>
      <c r="G27" s="62"/>
    </row>
    <row r="28" spans="1:12" ht="20.25" customHeight="1">
      <c r="A28" s="63"/>
      <c r="B28" s="63"/>
      <c r="C28" s="63"/>
      <c r="D28" s="63"/>
      <c r="E28" s="63"/>
      <c r="F28" s="63"/>
      <c r="G28" s="62"/>
      <c r="J28" s="73"/>
      <c r="K28" s="73"/>
      <c r="L28" s="73"/>
    </row>
    <row r="29" spans="1:12" ht="20.25" customHeight="1">
      <c r="A29" s="63"/>
      <c r="B29" s="63"/>
      <c r="C29" s="63"/>
      <c r="D29" s="63"/>
      <c r="E29" s="63"/>
      <c r="F29" s="63"/>
      <c r="G29" s="62"/>
    </row>
    <row r="30" spans="1:12" ht="20.25" customHeight="1">
      <c r="A30" s="63"/>
      <c r="B30" s="63"/>
      <c r="C30" s="63"/>
      <c r="D30" s="63"/>
      <c r="E30" s="63"/>
      <c r="F30" s="63"/>
      <c r="G30" s="62"/>
    </row>
    <row r="31" spans="1:12" ht="20.25" customHeight="1">
      <c r="A31" s="63"/>
      <c r="B31" s="63"/>
      <c r="C31" s="63"/>
      <c r="D31" s="63"/>
      <c r="E31" s="63"/>
      <c r="F31" s="63"/>
      <c r="G31" s="62"/>
    </row>
    <row r="32" spans="1:12" ht="20.25" customHeight="1">
      <c r="A32" s="63"/>
      <c r="B32" s="63"/>
      <c r="C32" s="63"/>
      <c r="D32" s="63"/>
      <c r="E32" s="63"/>
      <c r="F32" s="63"/>
      <c r="G32" s="62"/>
    </row>
    <row r="33" spans="1:16" ht="20.25" customHeight="1">
      <c r="A33" s="63"/>
      <c r="B33" s="63"/>
      <c r="C33" s="63"/>
      <c r="D33" s="63"/>
      <c r="E33" s="63"/>
      <c r="F33" s="63"/>
      <c r="G33" s="62"/>
    </row>
    <row r="34" spans="1:16">
      <c r="A34" s="63"/>
      <c r="B34" s="63"/>
      <c r="C34" s="63"/>
      <c r="D34" s="63"/>
      <c r="E34" s="63"/>
      <c r="F34" s="63"/>
      <c r="G34" s="62"/>
    </row>
    <row r="35" spans="1:16">
      <c r="A35" s="63"/>
      <c r="B35" s="63"/>
      <c r="C35" s="63"/>
      <c r="D35" s="63"/>
      <c r="E35" s="63"/>
      <c r="F35" s="63"/>
      <c r="G35" s="62"/>
    </row>
    <row r="36" spans="1:16" s="76" customFormat="1" ht="21.75" customHeight="1">
      <c r="A36" s="75"/>
      <c r="B36" s="116" t="s">
        <v>12</v>
      </c>
      <c r="C36" s="117">
        <v>114538</v>
      </c>
      <c r="D36" s="63"/>
      <c r="E36" s="75"/>
      <c r="F36" s="63"/>
      <c r="G36" s="74"/>
    </row>
    <row r="37" spans="1:16" ht="19.7" customHeight="1">
      <c r="D37" s="46"/>
      <c r="E37" s="46"/>
      <c r="F37" s="47"/>
      <c r="G37" s="48"/>
    </row>
    <row r="38" spans="1:16" customFormat="1" ht="19.7" customHeight="1">
      <c r="A38" s="111" t="s">
        <v>13</v>
      </c>
      <c r="B38" s="111"/>
      <c r="C38" s="111"/>
      <c r="D38" s="112"/>
      <c r="E38" s="112"/>
      <c r="F38" s="113"/>
      <c r="G38" s="114"/>
    </row>
    <row r="39" spans="1:16" customFormat="1" ht="19.7" customHeight="1">
      <c r="A39" s="188" t="s">
        <v>14</v>
      </c>
      <c r="B39" s="188"/>
      <c r="C39" s="188"/>
      <c r="D39" s="188"/>
      <c r="E39" s="188"/>
      <c r="F39" s="188"/>
      <c r="G39" s="188"/>
      <c r="H39" s="188"/>
      <c r="I39" s="188"/>
      <c r="J39" s="188"/>
      <c r="K39" s="188"/>
      <c r="L39" s="188"/>
      <c r="M39" s="188"/>
      <c r="N39" s="188"/>
      <c r="O39" s="188"/>
      <c r="P39" s="188"/>
    </row>
    <row r="40" spans="1:16" customFormat="1" ht="19.7" customHeight="1">
      <c r="A40" s="188"/>
      <c r="B40" s="188"/>
      <c r="C40" s="188"/>
      <c r="D40" s="188"/>
      <c r="E40" s="188"/>
      <c r="F40" s="188"/>
      <c r="G40" s="188"/>
      <c r="H40" s="188"/>
      <c r="I40" s="188"/>
      <c r="J40" s="188"/>
      <c r="K40" s="188"/>
      <c r="L40" s="188"/>
      <c r="M40" s="188"/>
      <c r="N40" s="188"/>
      <c r="O40" s="188"/>
      <c r="P40" s="188"/>
    </row>
    <row r="41" spans="1:16" customFormat="1" ht="15">
      <c r="A41" s="111"/>
      <c r="B41" s="111"/>
      <c r="C41" s="111"/>
      <c r="D41" s="111"/>
      <c r="E41" s="111"/>
      <c r="F41" s="111"/>
      <c r="G41" s="115"/>
    </row>
    <row r="42" spans="1:16" ht="19.7" customHeight="1">
      <c r="A42" s="189"/>
      <c r="B42" s="189"/>
      <c r="C42" s="189"/>
      <c r="D42" s="189"/>
      <c r="E42" s="189"/>
      <c r="F42" s="189"/>
      <c r="G42" s="50"/>
    </row>
    <row r="43" spans="1:16" ht="19.7" customHeight="1">
      <c r="A43" s="189"/>
      <c r="B43" s="189"/>
      <c r="C43" s="189"/>
      <c r="D43" s="189"/>
      <c r="E43" s="189"/>
      <c r="F43" s="189"/>
      <c r="G43" s="50"/>
    </row>
    <row r="148" spans="1:15" s="77" customFormat="1">
      <c r="A148" s="45"/>
      <c r="B148" s="45"/>
      <c r="C148" s="45"/>
      <c r="D148" s="45"/>
      <c r="E148" s="45"/>
      <c r="F148" s="45"/>
      <c r="H148" s="39"/>
      <c r="I148" s="39"/>
      <c r="J148" s="39"/>
      <c r="K148" s="39"/>
      <c r="L148" s="39"/>
      <c r="M148" s="39"/>
      <c r="N148" s="39"/>
      <c r="O148" s="39"/>
    </row>
    <row r="149" spans="1:15" s="77" customFormat="1">
      <c r="A149" s="45"/>
      <c r="B149" s="45"/>
      <c r="C149" s="45"/>
      <c r="D149" s="45"/>
      <c r="E149" s="45"/>
      <c r="F149" s="45"/>
      <c r="H149" s="39"/>
      <c r="I149" s="39"/>
      <c r="J149" s="39"/>
      <c r="K149" s="39"/>
      <c r="L149" s="39"/>
      <c r="M149" s="39"/>
      <c r="N149" s="39"/>
      <c r="O149" s="39"/>
    </row>
    <row r="150" spans="1:15" s="77" customFormat="1">
      <c r="A150" s="45"/>
      <c r="B150" s="45"/>
      <c r="C150" s="45"/>
      <c r="D150" s="45"/>
      <c r="E150" s="45"/>
      <c r="F150" s="45"/>
      <c r="H150" s="39"/>
      <c r="I150" s="39"/>
      <c r="J150" s="39"/>
      <c r="K150" s="39"/>
      <c r="L150" s="39"/>
      <c r="M150" s="39"/>
      <c r="N150" s="39"/>
      <c r="O150" s="39"/>
    </row>
    <row r="159" spans="1:15" s="77" customFormat="1" ht="42">
      <c r="A159" s="45"/>
      <c r="B159" s="45"/>
      <c r="C159" s="78"/>
      <c r="D159" s="45"/>
      <c r="E159" s="45"/>
      <c r="F159" s="45"/>
      <c r="H159" s="39"/>
      <c r="I159" s="39"/>
      <c r="J159" s="39"/>
      <c r="K159" s="39"/>
      <c r="L159" s="39"/>
      <c r="M159" s="39"/>
      <c r="N159" s="39"/>
      <c r="O159" s="39"/>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 bottom="0" header="0" footer="0"/>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0"/>
  <sheetViews>
    <sheetView showGridLines="0" topLeftCell="B4" zoomScaleNormal="100" workbookViewId="0">
      <selection activeCell="O55" sqref="O55"/>
    </sheetView>
  </sheetViews>
  <sheetFormatPr baseColWidth="10" defaultColWidth="11.42578125" defaultRowHeight="12.75"/>
  <cols>
    <col min="1" max="1" width="16.5703125" style="39" hidden="1" customWidth="1"/>
    <col min="2" max="2" width="25.5703125" style="45" customWidth="1"/>
    <col min="3" max="4" width="12.140625" style="45" customWidth="1"/>
    <col min="5" max="5" width="12.42578125" style="45" customWidth="1"/>
    <col min="6" max="6" width="13" style="45" customWidth="1"/>
    <col min="7" max="7" width="12.42578125" style="45" customWidth="1"/>
    <col min="8" max="8" width="10.42578125" style="45" customWidth="1"/>
    <col min="9" max="9" width="12.140625" style="45" customWidth="1"/>
    <col min="10" max="10" width="10.42578125" style="45" customWidth="1"/>
    <col min="11" max="11" width="14" style="45" customWidth="1"/>
    <col min="12" max="12" width="11.42578125" style="45"/>
    <col min="13" max="13" width="11.42578125" style="39"/>
    <col min="14" max="14" width="14" style="39" customWidth="1"/>
    <col min="15" max="16384" width="11.42578125" style="39"/>
  </cols>
  <sheetData>
    <row r="1" spans="1:18" hidden="1"/>
    <row r="2" spans="1:18" hidden="1"/>
    <row r="3" spans="1:18" hidden="1"/>
    <row r="4" spans="1:18" s="79" customFormat="1" ht="18.95" customHeight="1">
      <c r="B4" s="194" t="s">
        <v>16</v>
      </c>
      <c r="C4" s="195"/>
      <c r="D4" s="195"/>
      <c r="E4" s="195"/>
      <c r="F4" s="195"/>
      <c r="G4" s="195"/>
      <c r="H4" s="195"/>
      <c r="I4" s="195"/>
      <c r="J4" s="195"/>
      <c r="K4" s="195"/>
      <c r="L4" s="195"/>
      <c r="M4" s="80"/>
    </row>
    <row r="5" spans="1:18" s="79" customFormat="1" ht="19.7" customHeight="1">
      <c r="B5" s="196" t="s">
        <v>17</v>
      </c>
      <c r="C5" s="195"/>
      <c r="D5" s="195"/>
      <c r="E5" s="195"/>
      <c r="F5" s="195"/>
      <c r="G5" s="195"/>
      <c r="H5" s="195"/>
      <c r="I5" s="195"/>
      <c r="J5" s="195"/>
      <c r="K5" s="195"/>
      <c r="L5" s="195"/>
      <c r="M5" s="81"/>
    </row>
    <row r="6" spans="1:18" s="79" customFormat="1" ht="18.75">
      <c r="B6" s="196" t="s">
        <v>18</v>
      </c>
      <c r="C6" s="197"/>
      <c r="D6" s="197"/>
      <c r="E6" s="197"/>
      <c r="F6" s="197"/>
      <c r="G6" s="197"/>
      <c r="H6" s="197"/>
      <c r="I6" s="197"/>
      <c r="J6" s="197"/>
      <c r="K6" s="197"/>
      <c r="L6" s="197"/>
      <c r="M6" s="80"/>
    </row>
    <row r="7" spans="1:18" s="82" customFormat="1" ht="18.600000000000001" customHeight="1">
      <c r="B7" s="198" t="s">
        <v>19</v>
      </c>
      <c r="C7" s="180"/>
      <c r="D7" s="180"/>
      <c r="E7" s="180"/>
      <c r="F7" s="180"/>
      <c r="G7" s="180"/>
      <c r="H7" s="180"/>
      <c r="I7" s="180"/>
      <c r="J7" s="180"/>
      <c r="K7" s="180"/>
      <c r="L7" s="180"/>
      <c r="M7" s="83"/>
    </row>
    <row r="8" spans="1:18" s="82" customFormat="1" ht="4.7" customHeight="1">
      <c r="B8" s="84"/>
      <c r="C8" s="85"/>
      <c r="D8" s="85"/>
      <c r="E8" s="85"/>
      <c r="F8" s="85"/>
      <c r="G8" s="85"/>
      <c r="H8" s="85"/>
      <c r="I8" s="85"/>
      <c r="J8" s="85"/>
      <c r="K8" s="84"/>
      <c r="L8" s="84"/>
    </row>
    <row r="9" spans="1:18" s="86" customFormat="1" ht="17.850000000000001" customHeight="1">
      <c r="B9" s="137"/>
      <c r="C9" s="199" t="s">
        <v>20</v>
      </c>
      <c r="D9" s="200"/>
      <c r="E9" s="200"/>
      <c r="F9" s="200"/>
      <c r="G9" s="199" t="s">
        <v>21</v>
      </c>
      <c r="H9" s="200"/>
      <c r="I9" s="200"/>
      <c r="J9" s="201"/>
      <c r="K9" s="202" t="s">
        <v>22</v>
      </c>
      <c r="L9" s="203"/>
    </row>
    <row r="10" spans="1:18" s="87" customFormat="1" ht="40.9" customHeight="1">
      <c r="B10" s="138"/>
      <c r="C10" s="118" t="s">
        <v>23</v>
      </c>
      <c r="D10" s="119" t="s">
        <v>24</v>
      </c>
      <c r="E10" s="119" t="s">
        <v>25</v>
      </c>
      <c r="F10" s="120" t="s">
        <v>24</v>
      </c>
      <c r="G10" s="121" t="s">
        <v>23</v>
      </c>
      <c r="H10" s="122" t="s">
        <v>24</v>
      </c>
      <c r="I10" s="123" t="s">
        <v>25</v>
      </c>
      <c r="J10" s="124" t="s">
        <v>24</v>
      </c>
      <c r="K10" s="125" t="s">
        <v>26</v>
      </c>
      <c r="L10" s="126" t="s">
        <v>24</v>
      </c>
    </row>
    <row r="11" spans="1:18" s="20" customFormat="1" ht="15.75">
      <c r="A11" s="87"/>
      <c r="B11" s="139" t="s">
        <v>27</v>
      </c>
      <c r="C11" s="109">
        <v>11182</v>
      </c>
      <c r="D11" s="140">
        <v>112.61903058486854</v>
      </c>
      <c r="E11" s="109">
        <v>47</v>
      </c>
      <c r="F11" s="140">
        <v>81.085106382978722</v>
      </c>
      <c r="G11" s="109">
        <v>26</v>
      </c>
      <c r="H11" s="140">
        <v>42.42307692307692</v>
      </c>
      <c r="I11" s="109">
        <v>0</v>
      </c>
      <c r="J11" s="140"/>
      <c r="K11" s="109">
        <v>49</v>
      </c>
      <c r="L11" s="140">
        <v>27.428571428571427</v>
      </c>
      <c r="M11" s="32"/>
      <c r="N11" s="88"/>
      <c r="O11" s="29"/>
      <c r="P11" s="29"/>
      <c r="Q11" s="29"/>
      <c r="R11" s="29"/>
    </row>
    <row r="12" spans="1:18" ht="15.75">
      <c r="A12" s="87"/>
      <c r="B12" s="141" t="s">
        <v>28</v>
      </c>
      <c r="C12" s="142">
        <v>1099</v>
      </c>
      <c r="D12" s="143">
        <v>112.33575978161966</v>
      </c>
      <c r="E12" s="142">
        <v>1</v>
      </c>
      <c r="F12" s="143">
        <v>98</v>
      </c>
      <c r="G12" s="142">
        <v>5</v>
      </c>
      <c r="H12" s="143">
        <v>42</v>
      </c>
      <c r="I12" s="142">
        <v>0</v>
      </c>
      <c r="J12" s="143"/>
      <c r="K12" s="142">
        <v>1</v>
      </c>
      <c r="L12" s="143">
        <v>14</v>
      </c>
      <c r="M12" s="89"/>
      <c r="N12" s="90"/>
      <c r="O12" s="29"/>
      <c r="P12" s="29"/>
      <c r="Q12" s="29"/>
      <c r="R12" s="29"/>
    </row>
    <row r="13" spans="1:18" ht="15.75">
      <c r="A13" s="87"/>
      <c r="B13" s="141" t="s">
        <v>29</v>
      </c>
      <c r="C13" s="142">
        <v>1338</v>
      </c>
      <c r="D13" s="143">
        <v>112.62780269058295</v>
      </c>
      <c r="E13" s="142">
        <v>4</v>
      </c>
      <c r="F13" s="143">
        <v>80.5</v>
      </c>
      <c r="G13" s="142">
        <v>5</v>
      </c>
      <c r="H13" s="143">
        <v>40</v>
      </c>
      <c r="I13" s="142">
        <v>0</v>
      </c>
      <c r="J13" s="143"/>
      <c r="K13" s="142">
        <v>5</v>
      </c>
      <c r="L13" s="143">
        <v>28</v>
      </c>
      <c r="M13" s="89"/>
      <c r="N13" s="90"/>
      <c r="O13" s="29"/>
      <c r="P13" s="29"/>
      <c r="Q13" s="29"/>
      <c r="R13" s="29"/>
    </row>
    <row r="14" spans="1:18" ht="15.75">
      <c r="A14" s="87"/>
      <c r="B14" s="141" t="s">
        <v>30</v>
      </c>
      <c r="C14" s="142">
        <v>1036</v>
      </c>
      <c r="D14" s="143">
        <v>112.50579150579151</v>
      </c>
      <c r="E14" s="142">
        <v>5</v>
      </c>
      <c r="F14" s="143">
        <v>78.400000000000006</v>
      </c>
      <c r="G14" s="142">
        <v>2</v>
      </c>
      <c r="H14" s="143">
        <v>42</v>
      </c>
      <c r="I14" s="142">
        <v>0</v>
      </c>
      <c r="J14" s="143"/>
      <c r="K14" s="142">
        <v>4</v>
      </c>
      <c r="L14" s="143">
        <v>35</v>
      </c>
      <c r="M14" s="89"/>
      <c r="N14" s="90"/>
      <c r="O14" s="29"/>
      <c r="P14" s="29"/>
      <c r="Q14" s="29"/>
      <c r="R14" s="29"/>
    </row>
    <row r="15" spans="1:18" ht="15.75">
      <c r="A15" s="87"/>
      <c r="B15" s="141" t="s">
        <v>31</v>
      </c>
      <c r="C15" s="142">
        <v>1211</v>
      </c>
      <c r="D15" s="143">
        <v>112.86127167630057</v>
      </c>
      <c r="E15" s="142">
        <v>3</v>
      </c>
      <c r="F15" s="143">
        <v>84</v>
      </c>
      <c r="G15" s="142">
        <v>4</v>
      </c>
      <c r="H15" s="143">
        <v>45.5</v>
      </c>
      <c r="I15" s="142">
        <v>0</v>
      </c>
      <c r="J15" s="143"/>
      <c r="K15" s="142">
        <v>3</v>
      </c>
      <c r="L15" s="143">
        <v>28</v>
      </c>
      <c r="M15" s="89"/>
      <c r="N15" s="90"/>
      <c r="O15" s="29"/>
      <c r="P15" s="29"/>
      <c r="Q15" s="29"/>
      <c r="R15" s="29"/>
    </row>
    <row r="16" spans="1:18" ht="15.75">
      <c r="A16" s="87"/>
      <c r="B16" s="141" t="s">
        <v>32</v>
      </c>
      <c r="C16" s="142">
        <v>808</v>
      </c>
      <c r="D16" s="143">
        <v>112.81559405940594</v>
      </c>
      <c r="E16" s="142">
        <v>6</v>
      </c>
      <c r="F16" s="143">
        <v>85.166666666666671</v>
      </c>
      <c r="G16" s="142">
        <v>3</v>
      </c>
      <c r="H16" s="143">
        <v>42</v>
      </c>
      <c r="I16" s="142">
        <v>0</v>
      </c>
      <c r="J16" s="143"/>
      <c r="K16" s="142">
        <v>7</v>
      </c>
      <c r="L16" s="143">
        <v>28</v>
      </c>
      <c r="M16" s="89"/>
      <c r="N16" s="90"/>
      <c r="O16" s="29"/>
      <c r="P16" s="29"/>
      <c r="Q16" s="29"/>
      <c r="R16" s="29"/>
    </row>
    <row r="17" spans="1:18" ht="15.75">
      <c r="A17" s="87"/>
      <c r="B17" s="141" t="s">
        <v>33</v>
      </c>
      <c r="C17" s="142">
        <v>815</v>
      </c>
      <c r="D17" s="143">
        <v>112.41840490797546</v>
      </c>
      <c r="E17" s="142">
        <v>3</v>
      </c>
      <c r="F17" s="143">
        <v>84</v>
      </c>
      <c r="G17" s="142">
        <v>0</v>
      </c>
      <c r="H17" s="143"/>
      <c r="I17" s="142">
        <v>0</v>
      </c>
      <c r="J17" s="143"/>
      <c r="K17" s="142">
        <v>3</v>
      </c>
      <c r="L17" s="143">
        <v>28</v>
      </c>
      <c r="M17" s="89"/>
      <c r="N17" s="90"/>
      <c r="O17" s="29"/>
      <c r="P17" s="29"/>
      <c r="Q17" s="29"/>
      <c r="R17" s="29"/>
    </row>
    <row r="18" spans="1:18" ht="15.75">
      <c r="A18" s="87"/>
      <c r="B18" s="141" t="s">
        <v>34</v>
      </c>
      <c r="C18" s="142">
        <v>2044</v>
      </c>
      <c r="D18" s="143">
        <v>112.20107632093934</v>
      </c>
      <c r="E18" s="142">
        <v>14</v>
      </c>
      <c r="F18" s="143">
        <v>81.214285714285708</v>
      </c>
      <c r="G18" s="142">
        <v>3</v>
      </c>
      <c r="H18" s="143">
        <v>42</v>
      </c>
      <c r="I18" s="142">
        <v>0</v>
      </c>
      <c r="J18" s="143"/>
      <c r="K18" s="142">
        <v>14</v>
      </c>
      <c r="L18" s="143">
        <v>25</v>
      </c>
      <c r="M18" s="89"/>
      <c r="N18" s="90"/>
      <c r="O18" s="29"/>
      <c r="P18" s="29"/>
      <c r="Q18" s="29"/>
      <c r="R18" s="29"/>
    </row>
    <row r="19" spans="1:18" ht="15.75">
      <c r="A19" s="87"/>
      <c r="B19" s="141" t="s">
        <v>35</v>
      </c>
      <c r="C19" s="142">
        <v>2831</v>
      </c>
      <c r="D19" s="143">
        <v>112.96608972094666</v>
      </c>
      <c r="E19" s="142">
        <v>11</v>
      </c>
      <c r="F19" s="143">
        <v>77</v>
      </c>
      <c r="G19" s="142">
        <v>4</v>
      </c>
      <c r="H19" s="143">
        <v>43.75</v>
      </c>
      <c r="I19" s="142">
        <v>0</v>
      </c>
      <c r="J19" s="143"/>
      <c r="K19" s="142">
        <v>12</v>
      </c>
      <c r="L19" s="143">
        <v>28</v>
      </c>
      <c r="M19" s="89"/>
      <c r="N19" s="90"/>
      <c r="O19" s="29"/>
      <c r="P19" s="29"/>
      <c r="Q19" s="29"/>
      <c r="R19" s="29"/>
    </row>
    <row r="20" spans="1:18" s="20" customFormat="1" ht="15.75">
      <c r="A20" s="87"/>
      <c r="B20" s="144" t="s">
        <v>36</v>
      </c>
      <c r="C20" s="102">
        <v>1675</v>
      </c>
      <c r="D20" s="145">
        <v>112.63462686567163</v>
      </c>
      <c r="E20" s="102">
        <v>11</v>
      </c>
      <c r="F20" s="145">
        <v>68.090909090909093</v>
      </c>
      <c r="G20" s="102">
        <v>1</v>
      </c>
      <c r="H20" s="145">
        <v>42</v>
      </c>
      <c r="I20" s="102">
        <v>0</v>
      </c>
      <c r="J20" s="145"/>
      <c r="K20" s="102">
        <v>12</v>
      </c>
      <c r="L20" s="145">
        <v>28</v>
      </c>
      <c r="M20" s="32"/>
      <c r="N20" s="88"/>
      <c r="O20" s="29"/>
      <c r="P20" s="29"/>
      <c r="Q20" s="29"/>
      <c r="R20" s="29"/>
    </row>
    <row r="21" spans="1:18" ht="15.75">
      <c r="A21" s="87"/>
      <c r="B21" s="141" t="s">
        <v>37</v>
      </c>
      <c r="C21" s="142">
        <v>309</v>
      </c>
      <c r="D21" s="143">
        <v>112.38511326860842</v>
      </c>
      <c r="E21" s="142">
        <v>1</v>
      </c>
      <c r="F21" s="143">
        <v>84</v>
      </c>
      <c r="G21" s="142">
        <v>0</v>
      </c>
      <c r="H21" s="143"/>
      <c r="I21" s="142">
        <v>0</v>
      </c>
      <c r="J21" s="143"/>
      <c r="K21" s="142">
        <v>1</v>
      </c>
      <c r="L21" s="143">
        <v>28</v>
      </c>
      <c r="M21" s="89"/>
      <c r="N21" s="90"/>
      <c r="O21" s="29"/>
      <c r="P21" s="29"/>
      <c r="Q21" s="29"/>
      <c r="R21" s="29"/>
    </row>
    <row r="22" spans="1:18" ht="15.75">
      <c r="A22" s="87"/>
      <c r="B22" s="141" t="s">
        <v>38</v>
      </c>
      <c r="C22" s="142">
        <v>163</v>
      </c>
      <c r="D22" s="143">
        <v>112.74233128834356</v>
      </c>
      <c r="E22" s="142">
        <v>1</v>
      </c>
      <c r="F22" s="143">
        <v>49</v>
      </c>
      <c r="G22" s="142">
        <v>0</v>
      </c>
      <c r="H22" s="143"/>
      <c r="I22" s="142">
        <v>0</v>
      </c>
      <c r="J22" s="143"/>
      <c r="K22" s="142">
        <v>1</v>
      </c>
      <c r="L22" s="143">
        <v>28</v>
      </c>
      <c r="M22" s="89"/>
      <c r="N22" s="90"/>
      <c r="O22" s="29"/>
      <c r="P22" s="29"/>
      <c r="Q22" s="29"/>
      <c r="R22" s="29"/>
    </row>
    <row r="23" spans="1:18" ht="15.75">
      <c r="A23" s="87"/>
      <c r="B23" s="141" t="s">
        <v>39</v>
      </c>
      <c r="C23" s="142">
        <v>1203</v>
      </c>
      <c r="D23" s="143">
        <v>112.68412302576891</v>
      </c>
      <c r="E23" s="142">
        <v>9</v>
      </c>
      <c r="F23" s="143">
        <v>68.444444444444443</v>
      </c>
      <c r="G23" s="142">
        <v>1</v>
      </c>
      <c r="H23" s="143">
        <v>42</v>
      </c>
      <c r="I23" s="142">
        <v>0</v>
      </c>
      <c r="J23" s="143"/>
      <c r="K23" s="142">
        <v>10</v>
      </c>
      <c r="L23" s="143">
        <v>28</v>
      </c>
      <c r="M23" s="89"/>
      <c r="N23" s="90"/>
      <c r="O23" s="29"/>
      <c r="P23" s="29"/>
      <c r="Q23" s="29"/>
      <c r="R23" s="29"/>
    </row>
    <row r="24" spans="1:18" s="20" customFormat="1" ht="15.75">
      <c r="A24" s="87"/>
      <c r="B24" s="144" t="s">
        <v>40</v>
      </c>
      <c r="C24" s="102">
        <v>830</v>
      </c>
      <c r="D24" s="145">
        <v>111.83373493975904</v>
      </c>
      <c r="E24" s="102">
        <v>4</v>
      </c>
      <c r="F24" s="145">
        <v>65.25</v>
      </c>
      <c r="G24" s="102">
        <v>1</v>
      </c>
      <c r="H24" s="145">
        <v>56</v>
      </c>
      <c r="I24" s="102">
        <v>0</v>
      </c>
      <c r="J24" s="145"/>
      <c r="K24" s="102">
        <v>4</v>
      </c>
      <c r="L24" s="145">
        <v>28</v>
      </c>
      <c r="M24" s="32"/>
      <c r="N24" s="88"/>
      <c r="O24" s="29"/>
      <c r="P24" s="29"/>
      <c r="Q24" s="29"/>
      <c r="R24" s="29"/>
    </row>
    <row r="25" spans="1:18" s="20" customFormat="1" ht="15.75">
      <c r="A25" s="87"/>
      <c r="B25" s="144" t="s">
        <v>41</v>
      </c>
      <c r="C25" s="102">
        <v>1714</v>
      </c>
      <c r="D25" s="145">
        <v>112.34130688448074</v>
      </c>
      <c r="E25" s="102">
        <v>10</v>
      </c>
      <c r="F25" s="145">
        <v>79</v>
      </c>
      <c r="G25" s="102">
        <v>0</v>
      </c>
      <c r="H25" s="145"/>
      <c r="I25" s="102">
        <v>1</v>
      </c>
      <c r="J25" s="145">
        <v>42</v>
      </c>
      <c r="K25" s="102">
        <v>14</v>
      </c>
      <c r="L25" s="145">
        <v>29.5</v>
      </c>
      <c r="M25" s="32"/>
      <c r="N25" s="88"/>
      <c r="O25" s="29"/>
      <c r="P25" s="29"/>
      <c r="Q25" s="29"/>
      <c r="R25" s="29"/>
    </row>
    <row r="26" spans="1:18" s="20" customFormat="1" ht="15.75">
      <c r="A26" s="87"/>
      <c r="B26" s="144" t="s">
        <v>42</v>
      </c>
      <c r="C26" s="102">
        <v>2250</v>
      </c>
      <c r="D26" s="145">
        <v>112.98</v>
      </c>
      <c r="E26" s="102">
        <v>14</v>
      </c>
      <c r="F26" s="145">
        <v>78.714285714285708</v>
      </c>
      <c r="G26" s="102">
        <v>4</v>
      </c>
      <c r="H26" s="145">
        <v>42</v>
      </c>
      <c r="I26" s="102">
        <v>0</v>
      </c>
      <c r="J26" s="145"/>
      <c r="K26" s="102">
        <v>15</v>
      </c>
      <c r="L26" s="145">
        <v>25.666666666666668</v>
      </c>
      <c r="M26" s="32"/>
      <c r="N26" s="88"/>
      <c r="O26" s="29"/>
      <c r="P26" s="29"/>
      <c r="Q26" s="29"/>
      <c r="R26" s="29"/>
    </row>
    <row r="27" spans="1:18" ht="15.75">
      <c r="A27" s="87"/>
      <c r="B27" s="141" t="s">
        <v>43</v>
      </c>
      <c r="C27" s="142">
        <v>1199</v>
      </c>
      <c r="D27" s="143">
        <v>113.2627189324437</v>
      </c>
      <c r="E27" s="142">
        <v>8</v>
      </c>
      <c r="F27" s="143">
        <v>82.625</v>
      </c>
      <c r="G27" s="142">
        <v>1</v>
      </c>
      <c r="H27" s="143">
        <v>42</v>
      </c>
      <c r="I27" s="142">
        <v>0</v>
      </c>
      <c r="J27" s="143"/>
      <c r="K27" s="142">
        <v>9</v>
      </c>
      <c r="L27" s="143">
        <v>25.666666666666668</v>
      </c>
      <c r="M27" s="89"/>
      <c r="N27" s="90"/>
      <c r="O27" s="29"/>
      <c r="P27" s="29"/>
      <c r="Q27" s="29"/>
      <c r="R27" s="29"/>
    </row>
    <row r="28" spans="1:18" ht="15.75">
      <c r="A28" s="87"/>
      <c r="B28" s="141" t="s">
        <v>44</v>
      </c>
      <c r="C28" s="142">
        <v>1051</v>
      </c>
      <c r="D28" s="143">
        <v>112.65746907706946</v>
      </c>
      <c r="E28" s="142">
        <v>6</v>
      </c>
      <c r="F28" s="143">
        <v>73.5</v>
      </c>
      <c r="G28" s="142">
        <v>3</v>
      </c>
      <c r="H28" s="143">
        <v>42</v>
      </c>
      <c r="I28" s="142">
        <v>0</v>
      </c>
      <c r="J28" s="143"/>
      <c r="K28" s="142">
        <v>6</v>
      </c>
      <c r="L28" s="143">
        <v>25.666666666666668</v>
      </c>
      <c r="M28" s="89"/>
      <c r="N28" s="90"/>
      <c r="O28" s="29"/>
      <c r="P28" s="29"/>
      <c r="Q28" s="29"/>
      <c r="R28" s="29"/>
    </row>
    <row r="29" spans="1:18" s="20" customFormat="1" ht="15.75">
      <c r="A29" s="87"/>
      <c r="B29" s="144" t="s">
        <v>45</v>
      </c>
      <c r="C29" s="102">
        <v>638</v>
      </c>
      <c r="D29" s="145">
        <v>112.42789968652038</v>
      </c>
      <c r="E29" s="102">
        <v>8</v>
      </c>
      <c r="F29" s="145">
        <v>90.75</v>
      </c>
      <c r="G29" s="102">
        <v>0</v>
      </c>
      <c r="H29" s="145"/>
      <c r="I29" s="102">
        <v>0</v>
      </c>
      <c r="J29" s="145"/>
      <c r="K29" s="102">
        <v>10</v>
      </c>
      <c r="L29" s="145">
        <v>29.8</v>
      </c>
      <c r="M29" s="32"/>
      <c r="N29" s="88"/>
      <c r="O29" s="29"/>
      <c r="P29" s="29"/>
      <c r="Q29" s="29"/>
      <c r="R29" s="29"/>
    </row>
    <row r="30" spans="1:18" s="20" customFormat="1" ht="15.75">
      <c r="A30" s="87"/>
      <c r="B30" s="144" t="s">
        <v>46</v>
      </c>
      <c r="C30" s="102">
        <v>2397</v>
      </c>
      <c r="D30" s="145">
        <v>112.63287442636629</v>
      </c>
      <c r="E30" s="102">
        <v>25</v>
      </c>
      <c r="F30" s="145">
        <v>87.2</v>
      </c>
      <c r="G30" s="102">
        <v>3</v>
      </c>
      <c r="H30" s="145">
        <v>42</v>
      </c>
      <c r="I30" s="102">
        <v>0</v>
      </c>
      <c r="J30" s="145"/>
      <c r="K30" s="102">
        <v>22</v>
      </c>
      <c r="L30" s="145">
        <v>24.181818181818183</v>
      </c>
      <c r="M30" s="32"/>
      <c r="N30" s="88"/>
      <c r="O30" s="29"/>
      <c r="P30" s="29"/>
      <c r="Q30" s="29"/>
      <c r="R30" s="29"/>
    </row>
    <row r="31" spans="1:18" ht="15.75">
      <c r="A31" s="87"/>
      <c r="B31" s="146" t="s">
        <v>47</v>
      </c>
      <c r="C31" s="142">
        <v>144</v>
      </c>
      <c r="D31" s="143">
        <v>114.00694444444444</v>
      </c>
      <c r="E31" s="142">
        <v>3</v>
      </c>
      <c r="F31" s="143">
        <v>88.666666666666671</v>
      </c>
      <c r="G31" s="142">
        <v>0</v>
      </c>
      <c r="H31" s="143"/>
      <c r="I31" s="142">
        <v>0</v>
      </c>
      <c r="J31" s="143"/>
      <c r="K31" s="142">
        <v>2</v>
      </c>
      <c r="L31" s="143">
        <v>24.5</v>
      </c>
      <c r="M31" s="89"/>
      <c r="N31" s="90"/>
      <c r="O31" s="29"/>
      <c r="P31" s="29"/>
      <c r="Q31" s="29"/>
      <c r="R31" s="29"/>
    </row>
    <row r="32" spans="1:18" ht="15.75">
      <c r="A32" s="87"/>
      <c r="B32" s="146" t="s">
        <v>48</v>
      </c>
      <c r="C32" s="142">
        <v>395</v>
      </c>
      <c r="D32" s="143">
        <v>112.4379746835443</v>
      </c>
      <c r="E32" s="142">
        <v>2</v>
      </c>
      <c r="F32" s="143">
        <v>84</v>
      </c>
      <c r="G32" s="142">
        <v>0</v>
      </c>
      <c r="H32" s="143"/>
      <c r="I32" s="142">
        <v>0</v>
      </c>
      <c r="J32" s="143"/>
      <c r="K32" s="142">
        <v>2</v>
      </c>
      <c r="L32" s="143">
        <v>28</v>
      </c>
      <c r="M32" s="89"/>
      <c r="N32" s="90"/>
      <c r="O32" s="29"/>
      <c r="P32" s="29"/>
      <c r="Q32" s="29"/>
      <c r="R32" s="29"/>
    </row>
    <row r="33" spans="1:18" ht="15.75">
      <c r="A33" s="87"/>
      <c r="B33" s="141" t="s">
        <v>49</v>
      </c>
      <c r="C33" s="142">
        <v>393</v>
      </c>
      <c r="D33" s="143">
        <v>113.23155216284987</v>
      </c>
      <c r="E33" s="142">
        <v>4</v>
      </c>
      <c r="F33" s="143">
        <v>75.25</v>
      </c>
      <c r="G33" s="142">
        <v>1</v>
      </c>
      <c r="H33" s="143">
        <v>42</v>
      </c>
      <c r="I33" s="142">
        <v>0</v>
      </c>
      <c r="J33" s="143"/>
      <c r="K33" s="142">
        <v>4</v>
      </c>
      <c r="L33" s="143">
        <v>24.5</v>
      </c>
      <c r="M33" s="89"/>
      <c r="N33" s="90"/>
      <c r="O33" s="29"/>
      <c r="P33" s="29"/>
      <c r="Q33" s="29"/>
      <c r="R33" s="29"/>
    </row>
    <row r="34" spans="1:18" ht="15.75">
      <c r="A34" s="87"/>
      <c r="B34" s="141" t="s">
        <v>50</v>
      </c>
      <c r="C34" s="142">
        <v>143</v>
      </c>
      <c r="D34" s="143">
        <v>112.54545454545455</v>
      </c>
      <c r="E34" s="142">
        <v>6</v>
      </c>
      <c r="F34" s="143">
        <v>95.666666666666671</v>
      </c>
      <c r="G34" s="142">
        <v>0</v>
      </c>
      <c r="H34" s="143"/>
      <c r="I34" s="142">
        <v>0</v>
      </c>
      <c r="J34" s="143"/>
      <c r="K34" s="142">
        <v>3</v>
      </c>
      <c r="L34" s="143">
        <v>18.666666666666668</v>
      </c>
      <c r="M34" s="89"/>
      <c r="N34" s="90"/>
      <c r="O34" s="29"/>
      <c r="P34" s="29"/>
      <c r="Q34" s="29"/>
      <c r="R34" s="29"/>
    </row>
    <row r="35" spans="1:18" ht="15.75">
      <c r="A35" s="87"/>
      <c r="B35" s="141" t="s">
        <v>51</v>
      </c>
      <c r="C35" s="142">
        <v>303</v>
      </c>
      <c r="D35" s="143">
        <v>112.05610561056106</v>
      </c>
      <c r="E35" s="142">
        <v>4</v>
      </c>
      <c r="F35" s="143">
        <v>90</v>
      </c>
      <c r="G35" s="142">
        <v>0</v>
      </c>
      <c r="H35" s="143"/>
      <c r="I35" s="142">
        <v>0</v>
      </c>
      <c r="J35" s="143"/>
      <c r="K35" s="142">
        <v>4</v>
      </c>
      <c r="L35" s="143">
        <v>28</v>
      </c>
      <c r="M35" s="89"/>
      <c r="N35" s="90"/>
      <c r="O35" s="29"/>
      <c r="P35" s="29"/>
      <c r="Q35" s="29"/>
      <c r="R35" s="29"/>
    </row>
    <row r="36" spans="1:18" ht="15.75">
      <c r="A36" s="87"/>
      <c r="B36" s="141" t="s">
        <v>52</v>
      </c>
      <c r="C36" s="142">
        <v>177</v>
      </c>
      <c r="D36" s="143">
        <v>111.8135593220339</v>
      </c>
      <c r="E36" s="142">
        <v>0</v>
      </c>
      <c r="F36" s="143"/>
      <c r="G36" s="142">
        <v>1</v>
      </c>
      <c r="H36" s="143">
        <v>42</v>
      </c>
      <c r="I36" s="142">
        <v>0</v>
      </c>
      <c r="J36" s="143"/>
      <c r="K36" s="142">
        <v>0</v>
      </c>
      <c r="L36" s="143"/>
      <c r="M36" s="89"/>
      <c r="N36" s="90"/>
      <c r="O36" s="29"/>
      <c r="P36" s="29"/>
      <c r="Q36" s="29"/>
      <c r="R36" s="29"/>
    </row>
    <row r="37" spans="1:18" ht="15.75">
      <c r="A37" s="87"/>
      <c r="B37" s="141" t="s">
        <v>53</v>
      </c>
      <c r="C37" s="142">
        <v>102</v>
      </c>
      <c r="D37" s="143">
        <v>113.04901960784314</v>
      </c>
      <c r="E37" s="142">
        <v>1</v>
      </c>
      <c r="F37" s="143">
        <v>84</v>
      </c>
      <c r="G37" s="142">
        <v>0</v>
      </c>
      <c r="H37" s="143"/>
      <c r="I37" s="142">
        <v>0</v>
      </c>
      <c r="J37" s="143"/>
      <c r="K37" s="142">
        <v>1</v>
      </c>
      <c r="L37" s="143">
        <v>28</v>
      </c>
      <c r="M37" s="89"/>
      <c r="N37" s="90"/>
      <c r="O37" s="29"/>
      <c r="P37" s="29"/>
      <c r="Q37" s="29"/>
      <c r="R37" s="29"/>
    </row>
    <row r="38" spans="1:18" ht="15.75">
      <c r="A38" s="87"/>
      <c r="B38" s="141" t="s">
        <v>54</v>
      </c>
      <c r="C38" s="142">
        <v>592</v>
      </c>
      <c r="D38" s="143">
        <v>112.35135135135135</v>
      </c>
      <c r="E38" s="142">
        <v>5</v>
      </c>
      <c r="F38" s="143">
        <v>85.4</v>
      </c>
      <c r="G38" s="142">
        <v>0</v>
      </c>
      <c r="H38" s="143"/>
      <c r="I38" s="142">
        <v>0</v>
      </c>
      <c r="J38" s="143"/>
      <c r="K38" s="142">
        <v>6</v>
      </c>
      <c r="L38" s="143">
        <v>22.166666666666668</v>
      </c>
      <c r="M38" s="89"/>
      <c r="N38" s="90"/>
      <c r="O38" s="29"/>
      <c r="P38" s="29"/>
      <c r="Q38" s="29"/>
      <c r="R38" s="29"/>
    </row>
    <row r="39" spans="1:18" ht="15.75">
      <c r="A39" s="87"/>
      <c r="B39" s="141" t="s">
        <v>55</v>
      </c>
      <c r="C39" s="142">
        <v>148</v>
      </c>
      <c r="D39" s="143">
        <v>113.31081081081081</v>
      </c>
      <c r="E39" s="142">
        <v>0</v>
      </c>
      <c r="F39" s="143"/>
      <c r="G39" s="142">
        <v>1</v>
      </c>
      <c r="H39" s="143">
        <v>42</v>
      </c>
      <c r="I39" s="142">
        <v>0</v>
      </c>
      <c r="J39" s="143"/>
      <c r="K39" s="142">
        <v>0</v>
      </c>
      <c r="L39" s="143"/>
      <c r="M39" s="89"/>
      <c r="N39" s="90"/>
      <c r="O39" s="29"/>
      <c r="P39" s="29"/>
      <c r="Q39" s="29"/>
      <c r="R39" s="29"/>
    </row>
    <row r="40" spans="1:18" s="20" customFormat="1" ht="15.75">
      <c r="A40" s="87"/>
      <c r="B40" s="144" t="s">
        <v>56</v>
      </c>
      <c r="C40" s="102">
        <v>2184</v>
      </c>
      <c r="D40" s="145">
        <v>112.91712454212454</v>
      </c>
      <c r="E40" s="102">
        <v>17</v>
      </c>
      <c r="F40" s="145">
        <v>77.411764705882348</v>
      </c>
      <c r="G40" s="102">
        <v>1</v>
      </c>
      <c r="H40" s="145">
        <v>42</v>
      </c>
      <c r="I40" s="102">
        <v>1</v>
      </c>
      <c r="J40" s="145">
        <v>42</v>
      </c>
      <c r="K40" s="102">
        <v>17</v>
      </c>
      <c r="L40" s="145">
        <v>27.176470588235293</v>
      </c>
      <c r="M40" s="32"/>
      <c r="N40" s="88"/>
      <c r="O40" s="29"/>
      <c r="P40" s="29"/>
      <c r="Q40" s="29"/>
      <c r="R40" s="29"/>
    </row>
    <row r="41" spans="1:18" ht="15.75">
      <c r="A41" s="87"/>
      <c r="B41" s="141" t="s">
        <v>57</v>
      </c>
      <c r="C41" s="142">
        <v>423</v>
      </c>
      <c r="D41" s="143">
        <v>112.49881796690308</v>
      </c>
      <c r="E41" s="142">
        <v>0</v>
      </c>
      <c r="F41" s="143"/>
      <c r="G41" s="142">
        <v>0</v>
      </c>
      <c r="H41" s="143"/>
      <c r="I41" s="142">
        <v>1</v>
      </c>
      <c r="J41" s="143">
        <v>42</v>
      </c>
      <c r="K41" s="142">
        <v>1</v>
      </c>
      <c r="L41" s="143">
        <v>28</v>
      </c>
      <c r="M41" s="89"/>
      <c r="N41" s="90"/>
      <c r="O41" s="29"/>
      <c r="P41" s="29"/>
      <c r="Q41" s="29"/>
      <c r="R41" s="29"/>
    </row>
    <row r="42" spans="1:18" ht="15.75">
      <c r="A42" s="87"/>
      <c r="B42" s="141" t="s">
        <v>58</v>
      </c>
      <c r="C42" s="142">
        <v>506</v>
      </c>
      <c r="D42" s="143">
        <v>113.21146245059289</v>
      </c>
      <c r="E42" s="142">
        <v>7</v>
      </c>
      <c r="F42" s="143">
        <v>66</v>
      </c>
      <c r="G42" s="142">
        <v>0</v>
      </c>
      <c r="H42" s="143"/>
      <c r="I42" s="142">
        <v>0</v>
      </c>
      <c r="J42" s="143"/>
      <c r="K42" s="142">
        <v>7</v>
      </c>
      <c r="L42" s="143">
        <v>28</v>
      </c>
      <c r="M42" s="89"/>
      <c r="N42" s="90"/>
      <c r="O42" s="29"/>
      <c r="P42" s="29"/>
      <c r="Q42" s="29"/>
      <c r="R42" s="29"/>
    </row>
    <row r="43" spans="1:18" ht="15.75">
      <c r="A43" s="87"/>
      <c r="B43" s="141" t="s">
        <v>59</v>
      </c>
      <c r="C43" s="142">
        <v>212</v>
      </c>
      <c r="D43" s="142">
        <v>112.75471698113208</v>
      </c>
      <c r="E43" s="142">
        <v>3</v>
      </c>
      <c r="F43" s="143">
        <v>74.666666666666671</v>
      </c>
      <c r="G43" s="142">
        <v>1</v>
      </c>
      <c r="H43" s="143">
        <v>42</v>
      </c>
      <c r="I43" s="142">
        <v>0</v>
      </c>
      <c r="J43" s="143"/>
      <c r="K43" s="142">
        <v>3</v>
      </c>
      <c r="L43" s="143">
        <v>28</v>
      </c>
      <c r="M43" s="89"/>
      <c r="N43" s="90"/>
      <c r="O43" s="29"/>
      <c r="P43" s="29"/>
      <c r="Q43" s="29"/>
      <c r="R43" s="29"/>
    </row>
    <row r="44" spans="1:18" ht="15.75">
      <c r="A44" s="87"/>
      <c r="B44" s="141" t="s">
        <v>60</v>
      </c>
      <c r="C44" s="142">
        <v>354</v>
      </c>
      <c r="D44" s="143">
        <v>113.14124293785311</v>
      </c>
      <c r="E44" s="142">
        <v>3</v>
      </c>
      <c r="F44" s="143">
        <v>84</v>
      </c>
      <c r="G44" s="142">
        <v>0</v>
      </c>
      <c r="H44" s="143"/>
      <c r="I44" s="142">
        <v>0</v>
      </c>
      <c r="J44" s="143"/>
      <c r="K44" s="142">
        <v>2</v>
      </c>
      <c r="L44" s="143">
        <v>28</v>
      </c>
      <c r="M44" s="89"/>
      <c r="N44" s="90"/>
      <c r="O44" s="29"/>
      <c r="P44" s="29"/>
      <c r="Q44" s="29"/>
      <c r="R44" s="29"/>
    </row>
    <row r="45" spans="1:18" ht="15.75">
      <c r="A45" s="87"/>
      <c r="B45" s="141" t="s">
        <v>61</v>
      </c>
      <c r="C45" s="142">
        <v>689</v>
      </c>
      <c r="D45" s="143">
        <v>112.89259796806967</v>
      </c>
      <c r="E45" s="142">
        <v>4</v>
      </c>
      <c r="F45" s="143">
        <v>94.5</v>
      </c>
      <c r="G45" s="142">
        <v>0</v>
      </c>
      <c r="H45" s="143"/>
      <c r="I45" s="142">
        <v>0</v>
      </c>
      <c r="J45" s="143"/>
      <c r="K45" s="142">
        <v>4</v>
      </c>
      <c r="L45" s="143">
        <v>24.5</v>
      </c>
      <c r="M45" s="89"/>
      <c r="N45" s="90"/>
      <c r="O45" s="29"/>
      <c r="P45" s="29"/>
      <c r="Q45" s="29"/>
      <c r="R45" s="29"/>
    </row>
    <row r="46" spans="1:18" s="20" customFormat="1" ht="15.75">
      <c r="A46" s="87"/>
      <c r="B46" s="144" t="s">
        <v>62</v>
      </c>
      <c r="C46" s="102">
        <v>10212</v>
      </c>
      <c r="D46" s="145">
        <v>112.43370544457501</v>
      </c>
      <c r="E46" s="102">
        <v>54</v>
      </c>
      <c r="F46" s="145">
        <v>81.018518518518519</v>
      </c>
      <c r="G46" s="102">
        <v>11</v>
      </c>
      <c r="H46" s="145">
        <v>42.090909090909093</v>
      </c>
      <c r="I46" s="102">
        <v>0</v>
      </c>
      <c r="J46" s="145"/>
      <c r="K46" s="102">
        <v>57</v>
      </c>
      <c r="L46" s="145">
        <v>26.07017543859649</v>
      </c>
      <c r="M46" s="32"/>
      <c r="N46" s="88"/>
      <c r="O46" s="29"/>
      <c r="P46" s="29"/>
      <c r="Q46" s="29"/>
      <c r="R46" s="29"/>
    </row>
    <row r="47" spans="1:18" ht="15.75">
      <c r="A47" s="87"/>
      <c r="B47" s="141" t="s">
        <v>63</v>
      </c>
      <c r="C47" s="142">
        <v>7815</v>
      </c>
      <c r="D47" s="143">
        <v>112.46666666666667</v>
      </c>
      <c r="E47" s="142">
        <v>39</v>
      </c>
      <c r="F47" s="143">
        <v>82.743589743589737</v>
      </c>
      <c r="G47" s="142">
        <v>10</v>
      </c>
      <c r="H47" s="143">
        <v>42.1</v>
      </c>
      <c r="I47" s="142">
        <v>0</v>
      </c>
      <c r="J47" s="143"/>
      <c r="K47" s="142">
        <v>41</v>
      </c>
      <c r="L47" s="143">
        <v>26.512195121951219</v>
      </c>
      <c r="M47" s="89"/>
      <c r="N47" s="90"/>
      <c r="O47" s="29"/>
      <c r="P47" s="29"/>
      <c r="Q47" s="29"/>
      <c r="R47" s="29"/>
    </row>
    <row r="48" spans="1:18" ht="15.75">
      <c r="A48" s="87"/>
      <c r="B48" s="141" t="s">
        <v>64</v>
      </c>
      <c r="C48" s="142">
        <v>895</v>
      </c>
      <c r="D48" s="143">
        <v>112.3217877094972</v>
      </c>
      <c r="E48" s="142">
        <v>5</v>
      </c>
      <c r="F48" s="143">
        <v>81.2</v>
      </c>
      <c r="G48" s="142">
        <v>1</v>
      </c>
      <c r="H48" s="143">
        <v>42</v>
      </c>
      <c r="I48" s="142">
        <v>0</v>
      </c>
      <c r="J48" s="143"/>
      <c r="K48" s="142">
        <v>5</v>
      </c>
      <c r="L48" s="143">
        <v>23.8</v>
      </c>
      <c r="M48" s="89"/>
      <c r="N48" s="90"/>
      <c r="O48" s="29"/>
      <c r="P48" s="29"/>
      <c r="Q48" s="29"/>
      <c r="R48" s="29"/>
    </row>
    <row r="49" spans="1:18" ht="15.75">
      <c r="A49" s="87"/>
      <c r="B49" s="141" t="s">
        <v>65</v>
      </c>
      <c r="C49" s="142">
        <v>488</v>
      </c>
      <c r="D49" s="143">
        <v>111.47540983606558</v>
      </c>
      <c r="E49" s="142">
        <v>2</v>
      </c>
      <c r="F49" s="143">
        <v>66.5</v>
      </c>
      <c r="G49" s="142">
        <v>0</v>
      </c>
      <c r="H49" s="143"/>
      <c r="I49" s="142">
        <v>0</v>
      </c>
      <c r="J49" s="143"/>
      <c r="K49" s="142">
        <v>2</v>
      </c>
      <c r="L49" s="143">
        <v>28</v>
      </c>
      <c r="M49" s="89"/>
      <c r="N49" s="90"/>
      <c r="O49" s="29"/>
      <c r="P49" s="29"/>
      <c r="Q49" s="29"/>
      <c r="R49" s="29"/>
    </row>
    <row r="50" spans="1:18" ht="15.75">
      <c r="A50" s="87"/>
      <c r="B50" s="141" t="s">
        <v>66</v>
      </c>
      <c r="C50" s="142">
        <v>1014</v>
      </c>
      <c r="D50" s="143">
        <v>112.7396449704142</v>
      </c>
      <c r="E50" s="142">
        <v>8</v>
      </c>
      <c r="F50" s="143">
        <v>76.125</v>
      </c>
      <c r="G50" s="142">
        <v>0</v>
      </c>
      <c r="H50" s="143"/>
      <c r="I50" s="142">
        <v>0</v>
      </c>
      <c r="J50" s="143"/>
      <c r="K50" s="142">
        <v>9</v>
      </c>
      <c r="L50" s="143">
        <v>24.888888888888889</v>
      </c>
      <c r="M50" s="89"/>
      <c r="N50" s="90"/>
      <c r="O50" s="29"/>
      <c r="P50" s="29"/>
      <c r="Q50" s="29"/>
      <c r="R50" s="29"/>
    </row>
    <row r="51" spans="1:18" s="20" customFormat="1" ht="15.75">
      <c r="A51" s="87"/>
      <c r="B51" s="144" t="s">
        <v>67</v>
      </c>
      <c r="C51" s="102">
        <v>1283</v>
      </c>
      <c r="D51" s="145">
        <v>112.64224473889323</v>
      </c>
      <c r="E51" s="102">
        <v>9</v>
      </c>
      <c r="F51" s="145">
        <v>76.222222222222229</v>
      </c>
      <c r="G51" s="102">
        <v>4</v>
      </c>
      <c r="H51" s="145">
        <v>42</v>
      </c>
      <c r="I51" s="102">
        <v>0</v>
      </c>
      <c r="J51" s="145"/>
      <c r="K51" s="102">
        <v>9</v>
      </c>
      <c r="L51" s="145">
        <v>24.111111111111111</v>
      </c>
      <c r="M51" s="32"/>
      <c r="N51" s="88"/>
      <c r="O51" s="29"/>
      <c r="P51" s="29"/>
      <c r="Q51" s="29"/>
      <c r="R51" s="29"/>
    </row>
    <row r="52" spans="1:18" ht="15.75">
      <c r="A52" s="87"/>
      <c r="B52" s="141" t="s">
        <v>68</v>
      </c>
      <c r="C52" s="142">
        <v>853</v>
      </c>
      <c r="D52" s="143">
        <v>112.936694021102</v>
      </c>
      <c r="E52" s="143">
        <v>7</v>
      </c>
      <c r="F52" s="143">
        <v>80</v>
      </c>
      <c r="G52" s="142">
        <v>3</v>
      </c>
      <c r="H52" s="143">
        <v>42</v>
      </c>
      <c r="I52" s="142">
        <v>0</v>
      </c>
      <c r="J52" s="143"/>
      <c r="K52" s="142">
        <v>7</v>
      </c>
      <c r="L52" s="143">
        <v>23</v>
      </c>
      <c r="M52" s="89"/>
      <c r="N52" s="90"/>
      <c r="O52" s="29"/>
      <c r="P52" s="29"/>
      <c r="Q52" s="29"/>
      <c r="R52" s="29"/>
    </row>
    <row r="53" spans="1:18" ht="15.75">
      <c r="A53" s="87"/>
      <c r="B53" s="141" t="s">
        <v>69</v>
      </c>
      <c r="C53" s="142">
        <v>430</v>
      </c>
      <c r="D53" s="143">
        <v>112.05813953488372</v>
      </c>
      <c r="E53" s="142">
        <v>2</v>
      </c>
      <c r="F53" s="143">
        <v>63</v>
      </c>
      <c r="G53" s="142">
        <v>1</v>
      </c>
      <c r="H53" s="143">
        <v>42</v>
      </c>
      <c r="I53" s="142">
        <v>0</v>
      </c>
      <c r="J53" s="143"/>
      <c r="K53" s="142">
        <v>2</v>
      </c>
      <c r="L53" s="143">
        <v>28</v>
      </c>
      <c r="M53" s="89"/>
      <c r="N53" s="90"/>
      <c r="O53" s="29"/>
      <c r="P53" s="29"/>
      <c r="Q53" s="29"/>
      <c r="R53" s="29"/>
    </row>
    <row r="54" spans="1:18" s="20" customFormat="1" ht="15.75">
      <c r="A54" s="87"/>
      <c r="B54" s="144" t="s">
        <v>70</v>
      </c>
      <c r="C54" s="102">
        <v>2677</v>
      </c>
      <c r="D54" s="145">
        <v>112.55958162121779</v>
      </c>
      <c r="E54" s="102">
        <v>29</v>
      </c>
      <c r="F54" s="145">
        <v>80.620689655172413</v>
      </c>
      <c r="G54" s="102">
        <v>3</v>
      </c>
      <c r="H54" s="145">
        <v>42</v>
      </c>
      <c r="I54" s="102">
        <v>0</v>
      </c>
      <c r="J54" s="145"/>
      <c r="K54" s="102">
        <v>32</v>
      </c>
      <c r="L54" s="145">
        <v>26.6875</v>
      </c>
      <c r="M54" s="32"/>
      <c r="N54" s="88"/>
      <c r="O54" s="29"/>
      <c r="P54" s="29"/>
      <c r="Q54" s="29"/>
      <c r="R54" s="29"/>
    </row>
    <row r="55" spans="1:18" ht="15.75">
      <c r="A55" s="87"/>
      <c r="B55" s="141" t="s">
        <v>71</v>
      </c>
      <c r="C55" s="142">
        <v>1158</v>
      </c>
      <c r="D55" s="143">
        <v>112.13298791018998</v>
      </c>
      <c r="E55" s="142">
        <v>13</v>
      </c>
      <c r="F55" s="143">
        <v>82</v>
      </c>
      <c r="G55" s="142">
        <v>0</v>
      </c>
      <c r="H55" s="143"/>
      <c r="I55" s="142">
        <v>0</v>
      </c>
      <c r="J55" s="143"/>
      <c r="K55" s="142">
        <v>15</v>
      </c>
      <c r="L55" s="143">
        <v>26.6</v>
      </c>
      <c r="M55" s="89"/>
      <c r="N55" s="90"/>
      <c r="O55" s="29"/>
      <c r="P55" s="29"/>
      <c r="Q55" s="29"/>
      <c r="R55" s="29"/>
    </row>
    <row r="56" spans="1:18" ht="15.75">
      <c r="A56" s="87"/>
      <c r="B56" s="141" t="s">
        <v>72</v>
      </c>
      <c r="C56" s="142">
        <v>287</v>
      </c>
      <c r="D56" s="143">
        <v>112.92682926829268</v>
      </c>
      <c r="E56" s="142">
        <v>6</v>
      </c>
      <c r="F56" s="143">
        <v>73.5</v>
      </c>
      <c r="G56" s="142">
        <v>0</v>
      </c>
      <c r="H56" s="143"/>
      <c r="I56" s="142">
        <v>0</v>
      </c>
      <c r="J56" s="143"/>
      <c r="K56" s="142">
        <v>6</v>
      </c>
      <c r="L56" s="143">
        <v>28</v>
      </c>
      <c r="M56" s="89"/>
      <c r="N56" s="90"/>
      <c r="O56" s="29"/>
      <c r="P56" s="29"/>
      <c r="Q56" s="29"/>
      <c r="R56" s="29"/>
    </row>
    <row r="57" spans="1:18" ht="15.75">
      <c r="A57" s="87"/>
      <c r="B57" s="141" t="s">
        <v>73</v>
      </c>
      <c r="C57" s="142">
        <v>255</v>
      </c>
      <c r="D57" s="143">
        <v>113.12156862745098</v>
      </c>
      <c r="E57" s="142">
        <v>3</v>
      </c>
      <c r="F57" s="143">
        <v>88</v>
      </c>
      <c r="G57" s="142">
        <v>0</v>
      </c>
      <c r="H57" s="143"/>
      <c r="I57" s="142">
        <v>0</v>
      </c>
      <c r="J57" s="143"/>
      <c r="K57" s="142">
        <v>3</v>
      </c>
      <c r="L57" s="143">
        <v>23.333333333333332</v>
      </c>
      <c r="M57" s="89"/>
      <c r="N57" s="90"/>
      <c r="O57" s="29"/>
      <c r="P57" s="29"/>
      <c r="Q57" s="29"/>
      <c r="R57" s="29"/>
    </row>
    <row r="58" spans="1:18" ht="15.75">
      <c r="A58" s="87"/>
      <c r="B58" s="141" t="s">
        <v>74</v>
      </c>
      <c r="C58" s="142">
        <v>977</v>
      </c>
      <c r="D58" s="143">
        <v>112.81064483111567</v>
      </c>
      <c r="E58" s="142">
        <v>7</v>
      </c>
      <c r="F58" s="143">
        <v>81</v>
      </c>
      <c r="G58" s="142">
        <v>3</v>
      </c>
      <c r="H58" s="143">
        <v>42</v>
      </c>
      <c r="I58" s="142">
        <v>0</v>
      </c>
      <c r="J58" s="143"/>
      <c r="K58" s="142">
        <v>8</v>
      </c>
      <c r="L58" s="143">
        <v>27.125</v>
      </c>
      <c r="M58" s="89"/>
      <c r="N58" s="90"/>
      <c r="O58" s="29"/>
      <c r="P58" s="29"/>
      <c r="Q58" s="29"/>
      <c r="R58" s="29"/>
    </row>
    <row r="59" spans="1:18" s="20" customFormat="1" ht="15.75">
      <c r="A59" s="87"/>
      <c r="B59" s="144" t="s">
        <v>75</v>
      </c>
      <c r="C59" s="102">
        <v>9769</v>
      </c>
      <c r="D59" s="145">
        <v>112.71788309960078</v>
      </c>
      <c r="E59" s="102">
        <v>66</v>
      </c>
      <c r="F59" s="145">
        <v>84.742424242424249</v>
      </c>
      <c r="G59" s="102">
        <v>5</v>
      </c>
      <c r="H59" s="145">
        <v>42</v>
      </c>
      <c r="I59" s="102">
        <v>0</v>
      </c>
      <c r="J59" s="145"/>
      <c r="K59" s="102">
        <v>69</v>
      </c>
      <c r="L59" s="145">
        <v>25.608695652173914</v>
      </c>
      <c r="M59" s="32"/>
      <c r="N59" s="88"/>
      <c r="O59" s="29"/>
      <c r="P59" s="29"/>
      <c r="Q59" s="29"/>
      <c r="R59" s="29"/>
    </row>
    <row r="60" spans="1:18" s="20" customFormat="1" ht="15.75">
      <c r="A60" s="87"/>
      <c r="B60" s="144" t="s">
        <v>76</v>
      </c>
      <c r="C60" s="102">
        <v>2175</v>
      </c>
      <c r="D60" s="145">
        <v>112.15908045977011</v>
      </c>
      <c r="E60" s="102">
        <v>6</v>
      </c>
      <c r="F60" s="145">
        <v>74.833333333333329</v>
      </c>
      <c r="G60" s="102">
        <v>2</v>
      </c>
      <c r="H60" s="145">
        <v>42</v>
      </c>
      <c r="I60" s="102">
        <v>0</v>
      </c>
      <c r="J60" s="145"/>
      <c r="K60" s="102">
        <v>7</v>
      </c>
      <c r="L60" s="145">
        <v>28</v>
      </c>
      <c r="M60" s="32"/>
      <c r="N60" s="88"/>
      <c r="O60" s="29"/>
      <c r="P60" s="29"/>
      <c r="Q60" s="29"/>
      <c r="R60" s="29"/>
    </row>
    <row r="61" spans="1:18" s="20" customFormat="1" ht="15.75">
      <c r="A61" s="87"/>
      <c r="B61" s="144" t="s">
        <v>77</v>
      </c>
      <c r="C61" s="102">
        <v>821</v>
      </c>
      <c r="D61" s="145">
        <v>111.92813641900122</v>
      </c>
      <c r="E61" s="102">
        <v>10</v>
      </c>
      <c r="F61" s="145">
        <v>81.2</v>
      </c>
      <c r="G61" s="102">
        <v>0</v>
      </c>
      <c r="H61" s="145"/>
      <c r="I61" s="102">
        <v>0</v>
      </c>
      <c r="J61" s="145"/>
      <c r="K61" s="102">
        <v>9</v>
      </c>
      <c r="L61" s="145">
        <v>25.555555555555557</v>
      </c>
      <c r="M61" s="32"/>
      <c r="N61" s="88"/>
      <c r="O61" s="29"/>
      <c r="P61" s="29"/>
      <c r="Q61" s="29"/>
      <c r="R61" s="29"/>
    </row>
    <row r="62" spans="1:18" s="20" customFormat="1" ht="15.75">
      <c r="A62" s="87"/>
      <c r="B62" s="144" t="s">
        <v>78</v>
      </c>
      <c r="C62" s="102">
        <v>429</v>
      </c>
      <c r="D62" s="145">
        <v>112.18648018648018</v>
      </c>
      <c r="E62" s="102">
        <v>2</v>
      </c>
      <c r="F62" s="145">
        <v>63</v>
      </c>
      <c r="G62" s="102">
        <v>0</v>
      </c>
      <c r="H62" s="145"/>
      <c r="I62" s="102">
        <v>0</v>
      </c>
      <c r="J62" s="145"/>
      <c r="K62" s="102">
        <v>2</v>
      </c>
      <c r="L62" s="145">
        <v>28</v>
      </c>
      <c r="M62" s="32"/>
      <c r="N62" s="88"/>
      <c r="O62" s="29"/>
      <c r="P62" s="29"/>
      <c r="Q62" s="29"/>
      <c r="R62" s="29"/>
    </row>
    <row r="63" spans="1:18" s="20" customFormat="1" ht="15.75">
      <c r="A63" s="87"/>
      <c r="B63" s="144" t="s">
        <v>79</v>
      </c>
      <c r="C63" s="102">
        <v>6116</v>
      </c>
      <c r="D63" s="145">
        <v>112.19293655984303</v>
      </c>
      <c r="E63" s="102">
        <v>35</v>
      </c>
      <c r="F63" s="145">
        <v>82.8</v>
      </c>
      <c r="G63" s="102">
        <v>15</v>
      </c>
      <c r="H63" s="145">
        <v>39.4</v>
      </c>
      <c r="I63" s="102">
        <v>0</v>
      </c>
      <c r="J63" s="145"/>
      <c r="K63" s="102">
        <v>33</v>
      </c>
      <c r="L63" s="145">
        <v>26.727272727272727</v>
      </c>
      <c r="M63" s="32"/>
      <c r="N63" s="88"/>
      <c r="O63" s="29"/>
      <c r="P63" s="29"/>
      <c r="Q63" s="29"/>
      <c r="R63" s="29"/>
    </row>
    <row r="64" spans="1:18" ht="15.75">
      <c r="A64" s="87"/>
      <c r="B64" s="141" t="s">
        <v>80</v>
      </c>
      <c r="C64" s="142">
        <v>2205</v>
      </c>
      <c r="D64" s="143">
        <v>112.20544217687075</v>
      </c>
      <c r="E64" s="142">
        <v>15</v>
      </c>
      <c r="F64" s="143">
        <v>83.933333333333337</v>
      </c>
      <c r="G64" s="142">
        <v>8</v>
      </c>
      <c r="H64" s="143">
        <v>37.125</v>
      </c>
      <c r="I64" s="142">
        <v>0</v>
      </c>
      <c r="J64" s="143"/>
      <c r="K64" s="142">
        <v>13</v>
      </c>
      <c r="L64" s="143">
        <v>26.923076923076923</v>
      </c>
      <c r="M64" s="89"/>
      <c r="N64" s="90"/>
      <c r="O64" s="29"/>
      <c r="P64" s="29"/>
      <c r="Q64" s="29"/>
      <c r="R64" s="29"/>
    </row>
    <row r="65" spans="1:18" ht="15.75">
      <c r="A65" s="87"/>
      <c r="B65" s="141" t="s">
        <v>81</v>
      </c>
      <c r="C65" s="142">
        <v>747</v>
      </c>
      <c r="D65" s="143">
        <v>111.94243641231593</v>
      </c>
      <c r="E65" s="142">
        <v>6</v>
      </c>
      <c r="F65" s="143">
        <v>81.666666666666671</v>
      </c>
      <c r="G65" s="142">
        <v>1</v>
      </c>
      <c r="H65" s="143">
        <v>42</v>
      </c>
      <c r="I65" s="142">
        <v>0</v>
      </c>
      <c r="J65" s="143"/>
      <c r="K65" s="142">
        <v>7</v>
      </c>
      <c r="L65" s="143">
        <v>27</v>
      </c>
      <c r="M65" s="89"/>
      <c r="N65" s="90"/>
      <c r="O65" s="29"/>
      <c r="P65" s="29"/>
      <c r="Q65" s="29"/>
      <c r="R65" s="29"/>
    </row>
    <row r="66" spans="1:18" ht="15.75">
      <c r="A66" s="87"/>
      <c r="B66" s="141" t="s">
        <v>82</v>
      </c>
      <c r="C66" s="142">
        <v>3164</v>
      </c>
      <c r="D66" s="143">
        <v>112.24336283185841</v>
      </c>
      <c r="E66" s="142">
        <v>14</v>
      </c>
      <c r="F66" s="143">
        <v>82.071428571428569</v>
      </c>
      <c r="G66" s="142">
        <v>6</v>
      </c>
      <c r="H66" s="143">
        <v>42</v>
      </c>
      <c r="I66" s="142">
        <v>0</v>
      </c>
      <c r="J66" s="143"/>
      <c r="K66" s="142">
        <v>13</v>
      </c>
      <c r="L66" s="143">
        <v>26.384615384615383</v>
      </c>
      <c r="M66" s="89"/>
      <c r="N66" s="90"/>
      <c r="O66" s="29"/>
      <c r="P66" s="29"/>
      <c r="Q66" s="29"/>
      <c r="R66" s="29"/>
    </row>
    <row r="67" spans="1:18" s="20" customFormat="1" ht="15.75">
      <c r="A67" s="87"/>
      <c r="B67" s="144" t="s">
        <v>83</v>
      </c>
      <c r="C67" s="102">
        <v>2811</v>
      </c>
      <c r="D67" s="145">
        <v>112.14051938811811</v>
      </c>
      <c r="E67" s="102">
        <v>28</v>
      </c>
      <c r="F67" s="145">
        <v>87.285714285714292</v>
      </c>
      <c r="G67" s="102">
        <v>0</v>
      </c>
      <c r="H67" s="145"/>
      <c r="I67" s="102">
        <v>0</v>
      </c>
      <c r="J67" s="145"/>
      <c r="K67" s="102">
        <v>30</v>
      </c>
      <c r="L67" s="145">
        <v>23.1</v>
      </c>
      <c r="M67" s="32"/>
      <c r="N67" s="88"/>
      <c r="O67" s="29"/>
      <c r="P67" s="29"/>
      <c r="Q67" s="29"/>
      <c r="R67" s="29"/>
    </row>
    <row r="68" spans="1:18" ht="15.75">
      <c r="A68" s="87"/>
      <c r="B68" s="141" t="s">
        <v>84</v>
      </c>
      <c r="C68" s="142">
        <v>442</v>
      </c>
      <c r="D68" s="143">
        <v>112.32352941176471</v>
      </c>
      <c r="E68" s="142">
        <v>3</v>
      </c>
      <c r="F68" s="143">
        <v>84</v>
      </c>
      <c r="G68" s="142">
        <v>0</v>
      </c>
      <c r="H68" s="143"/>
      <c r="I68" s="142">
        <v>0</v>
      </c>
      <c r="J68" s="143"/>
      <c r="K68" s="142">
        <v>3</v>
      </c>
      <c r="L68" s="143">
        <v>28</v>
      </c>
      <c r="M68" s="89"/>
      <c r="N68" s="90"/>
      <c r="O68" s="29"/>
      <c r="P68" s="29"/>
      <c r="Q68" s="29"/>
      <c r="R68" s="29"/>
    </row>
    <row r="69" spans="1:18" ht="15.75">
      <c r="A69" s="87"/>
      <c r="B69" s="141" t="s">
        <v>85</v>
      </c>
      <c r="C69" s="142">
        <v>936</v>
      </c>
      <c r="D69" s="143">
        <v>112.55769230769231</v>
      </c>
      <c r="E69" s="142">
        <v>15</v>
      </c>
      <c r="F69" s="143">
        <v>90.733333333333334</v>
      </c>
      <c r="G69" s="142">
        <v>0</v>
      </c>
      <c r="H69" s="143"/>
      <c r="I69" s="142">
        <v>0</v>
      </c>
      <c r="J69" s="143"/>
      <c r="K69" s="142">
        <v>17</v>
      </c>
      <c r="L69" s="143">
        <v>20.588235294117649</v>
      </c>
      <c r="M69" s="89"/>
      <c r="N69" s="90"/>
      <c r="O69" s="29"/>
      <c r="P69" s="29"/>
      <c r="Q69" s="29"/>
      <c r="R69" s="29"/>
    </row>
    <row r="70" spans="1:18" ht="15.75">
      <c r="A70" s="87"/>
      <c r="B70" s="141" t="s">
        <v>86</v>
      </c>
      <c r="C70" s="142">
        <v>1433</v>
      </c>
      <c r="D70" s="143">
        <v>111.81158408932311</v>
      </c>
      <c r="E70" s="142">
        <v>10</v>
      </c>
      <c r="F70" s="143">
        <v>83.1</v>
      </c>
      <c r="G70" s="142">
        <v>0</v>
      </c>
      <c r="H70" s="143"/>
      <c r="I70" s="142">
        <v>0</v>
      </c>
      <c r="J70" s="143"/>
      <c r="K70" s="142">
        <v>10</v>
      </c>
      <c r="L70" s="143">
        <v>25.9</v>
      </c>
      <c r="M70" s="89"/>
      <c r="N70" s="90"/>
      <c r="O70" s="29"/>
      <c r="P70" s="29"/>
      <c r="Q70" s="29"/>
      <c r="R70" s="29"/>
    </row>
    <row r="71" spans="1:18" s="20" customFormat="1" ht="15.75">
      <c r="A71" s="87"/>
      <c r="B71" s="144" t="s">
        <v>87</v>
      </c>
      <c r="C71" s="102">
        <v>68</v>
      </c>
      <c r="D71" s="145">
        <v>111.70588235294117</v>
      </c>
      <c r="E71" s="102">
        <v>0</v>
      </c>
      <c r="F71" s="145"/>
      <c r="G71" s="102">
        <v>2</v>
      </c>
      <c r="H71" s="145">
        <v>42</v>
      </c>
      <c r="I71" s="102">
        <v>0</v>
      </c>
      <c r="J71" s="145"/>
      <c r="K71" s="102">
        <v>0</v>
      </c>
      <c r="L71" s="145"/>
      <c r="M71" s="32"/>
      <c r="N71" s="88"/>
      <c r="O71" s="29"/>
      <c r="P71" s="29"/>
      <c r="Q71" s="29"/>
      <c r="R71" s="29"/>
    </row>
    <row r="72" spans="1:18" s="20" customFormat="1" ht="15.75">
      <c r="A72" s="87"/>
      <c r="B72" s="144" t="s">
        <v>88</v>
      </c>
      <c r="C72" s="102">
        <v>109</v>
      </c>
      <c r="D72" s="145">
        <v>111.24770642201835</v>
      </c>
      <c r="E72" s="102">
        <v>0</v>
      </c>
      <c r="F72" s="145"/>
      <c r="G72" s="102">
        <v>1</v>
      </c>
      <c r="H72" s="145">
        <v>42</v>
      </c>
      <c r="I72" s="102">
        <v>0</v>
      </c>
      <c r="J72" s="145"/>
      <c r="K72" s="102">
        <v>0</v>
      </c>
      <c r="L72" s="145"/>
      <c r="M72" s="32"/>
      <c r="N72" s="88"/>
      <c r="O72" s="29"/>
      <c r="P72" s="29"/>
      <c r="Q72" s="29"/>
      <c r="R72" s="29"/>
    </row>
    <row r="73" spans="1:18" ht="24" customHeight="1">
      <c r="A73" s="87"/>
      <c r="B73" s="42" t="s">
        <v>12</v>
      </c>
      <c r="C73" s="43">
        <v>59340</v>
      </c>
      <c r="D73" s="147">
        <v>112.5061341422312</v>
      </c>
      <c r="E73" s="43">
        <v>375</v>
      </c>
      <c r="F73" s="147">
        <v>81.74933333333334</v>
      </c>
      <c r="G73" s="43">
        <v>79</v>
      </c>
      <c r="H73" s="147">
        <v>41.835443037974684</v>
      </c>
      <c r="I73" s="43">
        <v>2</v>
      </c>
      <c r="J73" s="147">
        <v>42</v>
      </c>
      <c r="K73" s="43">
        <v>391</v>
      </c>
      <c r="L73" s="147">
        <v>26.248081841432224</v>
      </c>
      <c r="M73" s="32"/>
      <c r="N73" s="88"/>
      <c r="O73" s="29"/>
      <c r="P73" s="29"/>
      <c r="Q73" s="29"/>
      <c r="R73" s="29"/>
    </row>
    <row r="74" spans="1:18" ht="3.2" customHeight="1">
      <c r="A74" s="87"/>
      <c r="B74" s="46"/>
      <c r="C74" s="46"/>
      <c r="D74" s="46"/>
      <c r="E74" s="46"/>
      <c r="F74" s="46"/>
      <c r="G74" s="46"/>
      <c r="H74" s="46"/>
      <c r="I74" s="46"/>
      <c r="J74" s="46"/>
      <c r="M74" s="32"/>
      <c r="N74" s="88"/>
      <c r="R74" s="29"/>
    </row>
    <row r="75" spans="1:18" s="92" customFormat="1" ht="15.6" customHeight="1">
      <c r="A75" s="91"/>
      <c r="B75" s="190" t="s">
        <v>89</v>
      </c>
      <c r="C75" s="191"/>
      <c r="D75" s="191"/>
      <c r="E75" s="191"/>
      <c r="F75" s="191"/>
      <c r="G75" s="191"/>
      <c r="H75" s="191"/>
      <c r="I75" s="191"/>
      <c r="J75" s="191"/>
      <c r="K75" s="191"/>
      <c r="L75" s="191"/>
      <c r="M75" s="32"/>
      <c r="N75" s="88"/>
    </row>
    <row r="76" spans="1:18" s="92" customFormat="1" ht="27.6" customHeight="1">
      <c r="A76" s="91"/>
      <c r="B76" s="192" t="s">
        <v>90</v>
      </c>
      <c r="C76" s="193"/>
      <c r="D76" s="193"/>
      <c r="E76" s="193"/>
      <c r="F76" s="193"/>
      <c r="G76" s="193"/>
      <c r="H76" s="193"/>
      <c r="I76" s="193"/>
      <c r="J76" s="193"/>
      <c r="K76" s="193"/>
      <c r="L76" s="193"/>
      <c r="M76" s="93"/>
    </row>
    <row r="77" spans="1:18" s="92" customFormat="1" ht="13.9" customHeight="1">
      <c r="A77" s="91"/>
      <c r="B77" s="192" t="s">
        <v>91</v>
      </c>
      <c r="C77" s="193"/>
      <c r="D77" s="193"/>
      <c r="E77" s="193"/>
      <c r="F77" s="193"/>
      <c r="G77" s="193"/>
      <c r="H77" s="193"/>
      <c r="I77" s="193"/>
      <c r="J77" s="193"/>
      <c r="K77" s="193"/>
      <c r="L77" s="193"/>
      <c r="M77" s="93"/>
    </row>
    <row r="78" spans="1:18" s="92" customFormat="1" ht="24.2" customHeight="1">
      <c r="A78" s="91"/>
      <c r="B78" s="192" t="s">
        <v>92</v>
      </c>
      <c r="C78" s="193"/>
      <c r="D78" s="193"/>
      <c r="E78" s="193"/>
      <c r="F78" s="193"/>
      <c r="G78" s="193"/>
      <c r="H78" s="193"/>
      <c r="I78" s="193"/>
      <c r="J78" s="193"/>
      <c r="K78" s="193"/>
      <c r="L78" s="193"/>
      <c r="M78" s="93"/>
    </row>
    <row r="80" spans="1:18" hidden="1">
      <c r="C80" s="84"/>
    </row>
    <row r="81" spans="1:18" s="94" customFormat="1" hidden="1">
      <c r="B81" s="95"/>
      <c r="C81" s="96">
        <f>C72+C71+C67+C63+C62+C61+C59++C54+C51+C46+C40+C30+C29+C26+C25+C24+C20+C11+C60</f>
        <v>59340</v>
      </c>
      <c r="D81" s="96"/>
      <c r="E81" s="96">
        <f>E72+E71+E67+E63+E62+E61+E59++E54+E51+E46+E40+E30+E29+E26+E25+E24+E20+E11+E60</f>
        <v>375</v>
      </c>
      <c r="F81" s="95"/>
      <c r="G81" s="96">
        <f>G72+G71+G67+G63+G62+G61+G59++G54+G51+G46+G40+G30+G29+G26+G25+G24+G20+G11+G60</f>
        <v>79</v>
      </c>
      <c r="H81" s="97"/>
      <c r="I81" s="96">
        <f>I72+I71+I67+I63+I62+I61+I59++I54+I51+I46+I40+I30+I29+I26+I25+I24+I20+I11+I60</f>
        <v>2</v>
      </c>
      <c r="J81" s="95"/>
      <c r="K81" s="96">
        <f>K72+K71+K67+K63+K62+K61+K59++K54+K51+K46+K40+K30+K29+K26+K25+K24+K20+K11+K60</f>
        <v>391</v>
      </c>
      <c r="L81" s="95"/>
    </row>
    <row r="82" spans="1:18" hidden="1"/>
    <row r="83" spans="1:18" s="98" customFormat="1" hidden="1">
      <c r="A83" s="39"/>
      <c r="B83" s="45"/>
      <c r="C83" s="45"/>
      <c r="D83" s="45"/>
      <c r="E83" s="45"/>
      <c r="F83" s="45"/>
      <c r="G83" s="45"/>
      <c r="H83" s="45" t="s">
        <v>93</v>
      </c>
      <c r="I83" s="45"/>
      <c r="J83" s="45"/>
      <c r="K83" s="45"/>
      <c r="L83" s="45"/>
      <c r="M83" s="39"/>
      <c r="N83" s="39"/>
      <c r="O83" s="39"/>
      <c r="P83" s="39"/>
      <c r="Q83" s="39"/>
      <c r="R83" s="39"/>
    </row>
    <row r="84" spans="1:18" hidden="1"/>
    <row r="85" spans="1:18" hidden="1"/>
    <row r="86" spans="1:18" s="98" customFormat="1" hidden="1">
      <c r="A86" s="39"/>
      <c r="B86" s="45"/>
      <c r="C86" s="45"/>
      <c r="D86" s="45"/>
      <c r="E86" s="45"/>
      <c r="F86" s="45"/>
      <c r="G86" s="45"/>
      <c r="H86" s="45"/>
      <c r="I86" s="45"/>
      <c r="J86" s="45"/>
      <c r="K86" s="45"/>
      <c r="L86" s="45"/>
      <c r="M86" s="39"/>
      <c r="N86" s="39"/>
      <c r="O86" s="39"/>
      <c r="P86" s="39"/>
      <c r="Q86" s="39"/>
      <c r="R86" s="39"/>
    </row>
    <row r="87" spans="1:18" s="98" customFormat="1" hidden="1">
      <c r="A87" s="39"/>
      <c r="B87" s="45"/>
      <c r="C87" s="45"/>
      <c r="D87" s="45"/>
      <c r="E87" s="45"/>
      <c r="F87" s="45"/>
      <c r="G87" s="45"/>
      <c r="H87" s="45"/>
      <c r="I87" s="45"/>
      <c r="J87" s="45"/>
      <c r="K87" s="45"/>
      <c r="L87" s="45"/>
      <c r="M87" s="39"/>
      <c r="N87" s="39"/>
      <c r="O87" s="39"/>
      <c r="P87" s="39"/>
      <c r="Q87" s="39"/>
      <c r="R87" s="39"/>
    </row>
    <row r="88" spans="1:18" hidden="1"/>
    <row r="89" spans="1:18" s="98" customFormat="1" hidden="1">
      <c r="A89" s="39"/>
      <c r="B89" s="45"/>
      <c r="C89" s="45"/>
      <c r="D89" s="45"/>
      <c r="E89" s="45"/>
      <c r="F89" s="45"/>
      <c r="G89" s="45"/>
      <c r="H89" s="45"/>
      <c r="I89" s="45"/>
      <c r="J89" s="45"/>
      <c r="K89" s="45"/>
      <c r="L89" s="45"/>
      <c r="M89" s="39"/>
      <c r="N89" s="39"/>
      <c r="O89" s="39"/>
      <c r="P89" s="39"/>
      <c r="Q89" s="39"/>
      <c r="R89" s="39"/>
    </row>
    <row r="90" spans="1:18" hidden="1"/>
  </sheetData>
  <mergeCells count="11">
    <mergeCell ref="B75:L75"/>
    <mergeCell ref="B76:L76"/>
    <mergeCell ref="B77:L77"/>
    <mergeCell ref="B78:L78"/>
    <mergeCell ref="B4:L4"/>
    <mergeCell ref="B5:L5"/>
    <mergeCell ref="B6:L6"/>
    <mergeCell ref="B7:L7"/>
    <mergeCell ref="C9:F9"/>
    <mergeCell ref="G9:J9"/>
    <mergeCell ref="K9:L9"/>
  </mergeCells>
  <conditionalFormatting sqref="C81">
    <cfRule type="cellIs" dxfId="4" priority="5" operator="equal">
      <formula>C73</formula>
    </cfRule>
  </conditionalFormatting>
  <conditionalFormatting sqref="E81">
    <cfRule type="cellIs" dxfId="3" priority="4" operator="equal">
      <formula>E73</formula>
    </cfRule>
  </conditionalFormatting>
  <conditionalFormatting sqref="G81">
    <cfRule type="cellIs" dxfId="2" priority="3" operator="equal">
      <formula>G73</formula>
    </cfRule>
  </conditionalFormatting>
  <conditionalFormatting sqref="I81">
    <cfRule type="cellIs" dxfId="1" priority="2" operator="equal">
      <formula>I73</formula>
    </cfRule>
  </conditionalFormatting>
  <conditionalFormatting sqref="K81">
    <cfRule type="cellIs" dxfId="0" priority="1" operator="equal">
      <formula>K73</formula>
    </cfRule>
  </conditionalFormatting>
  <printOptions horizontalCentered="1" verticalCentered="1"/>
  <pageMargins left="0.39370078740157483" right="0.39370078740157483" top="0" bottom="0" header="0" footer="0"/>
  <pageSetup paperSize="9" scale="6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2:E26"/>
  <sheetViews>
    <sheetView showGridLines="0" zoomScaleNormal="100" zoomScaleSheetLayoutView="100" workbookViewId="0">
      <selection activeCell="J24" sqref="J24"/>
    </sheetView>
  </sheetViews>
  <sheetFormatPr baseColWidth="10" defaultRowHeight="15"/>
  <cols>
    <col min="2" max="4" width="20.7109375" customWidth="1"/>
  </cols>
  <sheetData>
    <row r="22" spans="2:5" ht="26.25" customHeight="1">
      <c r="B22" s="204" t="s">
        <v>3</v>
      </c>
      <c r="C22" s="204"/>
      <c r="D22" s="204"/>
      <c r="E22" s="6"/>
    </row>
    <row r="23" spans="2:5" ht="26.25" customHeight="1">
      <c r="B23" s="205">
        <v>14016</v>
      </c>
      <c r="C23" s="205"/>
      <c r="D23" s="205"/>
      <c r="E23" s="7"/>
    </row>
    <row r="24" spans="2:5" ht="14.25" customHeight="1">
      <c r="B24" s="8"/>
      <c r="C24" s="8"/>
      <c r="D24" s="8"/>
    </row>
    <row r="25" spans="2:5" ht="26.25">
      <c r="B25" s="9" t="s">
        <v>4</v>
      </c>
      <c r="C25" s="8"/>
      <c r="D25" s="10">
        <v>12284</v>
      </c>
    </row>
    <row r="26" spans="2:5" ht="26.25">
      <c r="B26" s="9" t="s">
        <v>5</v>
      </c>
      <c r="C26" s="8"/>
      <c r="D26" s="11">
        <v>1732</v>
      </c>
    </row>
  </sheetData>
  <mergeCells count="2">
    <mergeCell ref="B22:D22"/>
    <mergeCell ref="B23:D23"/>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showGridLines="0" zoomScaleNormal="100" workbookViewId="0">
      <selection activeCell="P10" sqref="P10"/>
    </sheetView>
  </sheetViews>
  <sheetFormatPr baseColWidth="10" defaultColWidth="11.42578125" defaultRowHeight="12.75"/>
  <cols>
    <col min="1" max="1" width="20" style="135" customWidth="1"/>
    <col min="2" max="2" width="12.85546875" style="131" hidden="1" customWidth="1"/>
    <col min="3" max="3" width="12.28515625" style="131" hidden="1" customWidth="1"/>
    <col min="4" max="4" width="14.85546875" style="134" hidden="1" customWidth="1"/>
    <col min="5" max="5" width="16.5703125" style="131" customWidth="1"/>
    <col min="6" max="6" width="16" style="131" customWidth="1"/>
    <col min="7" max="7" width="13.42578125" style="134" customWidth="1"/>
    <col min="8" max="8" width="14" style="134" customWidth="1"/>
    <col min="9" max="9" width="12.85546875" style="134" customWidth="1"/>
    <col min="10" max="16384" width="11.42578125" style="127"/>
  </cols>
  <sheetData>
    <row r="1" spans="1:9" s="128" customFormat="1" ht="24.6" customHeight="1">
      <c r="A1" s="206" t="s">
        <v>94</v>
      </c>
      <c r="B1" s="207"/>
      <c r="C1" s="207"/>
      <c r="D1" s="207"/>
      <c r="E1" s="207"/>
      <c r="F1" s="207"/>
      <c r="G1" s="207"/>
      <c r="H1" s="207"/>
      <c r="I1" s="207"/>
    </row>
    <row r="2" spans="1:9" s="128" customFormat="1" ht="19.149999999999999" customHeight="1">
      <c r="A2" s="208" t="s">
        <v>128</v>
      </c>
      <c r="B2" s="209"/>
      <c r="C2" s="209"/>
      <c r="D2" s="209"/>
      <c r="E2" s="209"/>
      <c r="F2" s="209"/>
      <c r="G2" s="209"/>
      <c r="H2" s="209"/>
      <c r="I2" s="209"/>
    </row>
    <row r="3" spans="1:9" s="128" customFormat="1" ht="14.25" customHeight="1">
      <c r="A3" s="210"/>
      <c r="B3" s="211"/>
      <c r="C3" s="211"/>
      <c r="D3" s="211"/>
      <c r="E3" s="211"/>
      <c r="F3" s="211"/>
      <c r="G3" s="211"/>
      <c r="H3" s="211"/>
      <c r="I3" s="211"/>
    </row>
    <row r="4" spans="1:9" s="129" customFormat="1" ht="18.600000000000001" customHeight="1">
      <c r="A4" s="148"/>
      <c r="B4" s="212">
        <v>2019</v>
      </c>
      <c r="C4" s="213"/>
      <c r="D4" s="214"/>
      <c r="E4" s="215" t="s">
        <v>4</v>
      </c>
      <c r="F4" s="217" t="s">
        <v>5</v>
      </c>
      <c r="G4" s="219" t="s">
        <v>95</v>
      </c>
      <c r="H4" s="212" t="s">
        <v>96</v>
      </c>
      <c r="I4" s="214"/>
    </row>
    <row r="5" spans="1:9" s="130" customFormat="1" ht="16.350000000000001" customHeight="1">
      <c r="A5" s="149"/>
      <c r="B5" s="150" t="s">
        <v>4</v>
      </c>
      <c r="C5" s="151" t="s">
        <v>5</v>
      </c>
      <c r="D5" s="152" t="s">
        <v>95</v>
      </c>
      <c r="E5" s="216"/>
      <c r="F5" s="218"/>
      <c r="G5" s="220"/>
      <c r="H5" s="150" t="s">
        <v>97</v>
      </c>
      <c r="I5" s="152" t="s">
        <v>98</v>
      </c>
    </row>
    <row r="6" spans="1:9" s="132" customFormat="1" ht="15.75">
      <c r="A6" s="153" t="s">
        <v>28</v>
      </c>
      <c r="B6" s="154">
        <v>92</v>
      </c>
      <c r="C6" s="155">
        <v>10</v>
      </c>
      <c r="D6" s="156">
        <v>102</v>
      </c>
      <c r="E6" s="154">
        <v>98</v>
      </c>
      <c r="F6" s="157">
        <v>14</v>
      </c>
      <c r="G6" s="156">
        <v>112</v>
      </c>
      <c r="H6" s="154">
        <f>G6-D6</f>
        <v>10</v>
      </c>
      <c r="I6" s="158">
        <f>G6/D6-1</f>
        <v>9.8039215686274606E-2</v>
      </c>
    </row>
    <row r="7" spans="1:9" s="132" customFormat="1" ht="15.75">
      <c r="A7" s="153" t="s">
        <v>29</v>
      </c>
      <c r="B7" s="154">
        <v>154</v>
      </c>
      <c r="C7" s="155">
        <v>20</v>
      </c>
      <c r="D7" s="156">
        <v>174</v>
      </c>
      <c r="E7" s="154">
        <v>170</v>
      </c>
      <c r="F7" s="157">
        <v>12</v>
      </c>
      <c r="G7" s="156">
        <v>182</v>
      </c>
      <c r="H7" s="154">
        <f>G7-D7</f>
        <v>8</v>
      </c>
      <c r="I7" s="158">
        <f>G7/D7-1</f>
        <v>4.5977011494252817E-2</v>
      </c>
    </row>
    <row r="8" spans="1:9" s="132" customFormat="1" ht="15.75">
      <c r="A8" s="153" t="s">
        <v>30</v>
      </c>
      <c r="B8" s="154">
        <v>80</v>
      </c>
      <c r="C8" s="155">
        <v>12</v>
      </c>
      <c r="D8" s="156">
        <v>92</v>
      </c>
      <c r="E8" s="154">
        <v>108</v>
      </c>
      <c r="F8" s="157">
        <v>14</v>
      </c>
      <c r="G8" s="156">
        <v>122</v>
      </c>
      <c r="H8" s="154">
        <f t="shared" ref="H8:H68" si="0">G8-D8</f>
        <v>30</v>
      </c>
      <c r="I8" s="158">
        <f t="shared" ref="I8:I68" si="1">G8/D8-1</f>
        <v>0.32608695652173902</v>
      </c>
    </row>
    <row r="9" spans="1:9" s="132" customFormat="1" ht="15.75">
      <c r="A9" s="153" t="s">
        <v>31</v>
      </c>
      <c r="B9" s="154">
        <v>108</v>
      </c>
      <c r="C9" s="155">
        <v>22</v>
      </c>
      <c r="D9" s="156">
        <v>130</v>
      </c>
      <c r="E9" s="154">
        <v>146</v>
      </c>
      <c r="F9" s="157">
        <v>17</v>
      </c>
      <c r="G9" s="156">
        <v>163</v>
      </c>
      <c r="H9" s="154">
        <f t="shared" si="0"/>
        <v>33</v>
      </c>
      <c r="I9" s="158">
        <f t="shared" si="1"/>
        <v>0.25384615384615383</v>
      </c>
    </row>
    <row r="10" spans="1:9" s="132" customFormat="1" ht="15.75">
      <c r="A10" s="153" t="s">
        <v>32</v>
      </c>
      <c r="B10" s="154">
        <v>43</v>
      </c>
      <c r="C10" s="155">
        <v>6</v>
      </c>
      <c r="D10" s="156">
        <v>49</v>
      </c>
      <c r="E10" s="154">
        <v>47</v>
      </c>
      <c r="F10" s="157">
        <v>13</v>
      </c>
      <c r="G10" s="156">
        <v>60</v>
      </c>
      <c r="H10" s="154">
        <f t="shared" si="0"/>
        <v>11</v>
      </c>
      <c r="I10" s="158">
        <f t="shared" si="1"/>
        <v>0.22448979591836737</v>
      </c>
    </row>
    <row r="11" spans="1:9" s="132" customFormat="1" ht="15.75">
      <c r="A11" s="153" t="s">
        <v>33</v>
      </c>
      <c r="B11" s="154">
        <v>78</v>
      </c>
      <c r="C11" s="155">
        <v>11</v>
      </c>
      <c r="D11" s="156">
        <v>89</v>
      </c>
      <c r="E11" s="154">
        <v>72</v>
      </c>
      <c r="F11" s="157">
        <v>15</v>
      </c>
      <c r="G11" s="156">
        <v>87</v>
      </c>
      <c r="H11" s="154">
        <f t="shared" si="0"/>
        <v>-2</v>
      </c>
      <c r="I11" s="158">
        <f t="shared" si="1"/>
        <v>-2.2471910112359605E-2</v>
      </c>
    </row>
    <row r="12" spans="1:9" s="132" customFormat="1" ht="15.75">
      <c r="A12" s="153" t="s">
        <v>34</v>
      </c>
      <c r="B12" s="154">
        <v>343</v>
      </c>
      <c r="C12" s="155">
        <v>59</v>
      </c>
      <c r="D12" s="156">
        <v>402</v>
      </c>
      <c r="E12" s="154">
        <v>413</v>
      </c>
      <c r="F12" s="157">
        <v>44</v>
      </c>
      <c r="G12" s="156">
        <v>457</v>
      </c>
      <c r="H12" s="154">
        <f t="shared" si="0"/>
        <v>55</v>
      </c>
      <c r="I12" s="158">
        <f t="shared" si="1"/>
        <v>0.13681592039800994</v>
      </c>
    </row>
    <row r="13" spans="1:9" s="132" customFormat="1" ht="15.75">
      <c r="A13" s="153" t="s">
        <v>35</v>
      </c>
      <c r="B13" s="154">
        <v>292</v>
      </c>
      <c r="C13" s="155">
        <v>43</v>
      </c>
      <c r="D13" s="156">
        <v>335</v>
      </c>
      <c r="E13" s="154">
        <v>375</v>
      </c>
      <c r="F13" s="157">
        <v>54</v>
      </c>
      <c r="G13" s="156">
        <v>429</v>
      </c>
      <c r="H13" s="154">
        <f t="shared" si="0"/>
        <v>94</v>
      </c>
      <c r="I13" s="158">
        <f t="shared" si="1"/>
        <v>0.28059701492537314</v>
      </c>
    </row>
    <row r="14" spans="1:9" s="133" customFormat="1" ht="15.75">
      <c r="A14" s="159" t="s">
        <v>27</v>
      </c>
      <c r="B14" s="160">
        <v>1190</v>
      </c>
      <c r="C14" s="161">
        <v>183</v>
      </c>
      <c r="D14" s="162">
        <v>1373</v>
      </c>
      <c r="E14" s="160">
        <v>1429</v>
      </c>
      <c r="F14" s="163">
        <v>183</v>
      </c>
      <c r="G14" s="162">
        <v>1612</v>
      </c>
      <c r="H14" s="160">
        <f t="shared" si="0"/>
        <v>239</v>
      </c>
      <c r="I14" s="164">
        <f t="shared" si="1"/>
        <v>0.17407137654770577</v>
      </c>
    </row>
    <row r="15" spans="1:9" s="132" customFormat="1" ht="15.75">
      <c r="A15" s="153" t="s">
        <v>37</v>
      </c>
      <c r="B15" s="154">
        <v>58</v>
      </c>
      <c r="C15" s="155">
        <v>10</v>
      </c>
      <c r="D15" s="156">
        <v>68</v>
      </c>
      <c r="E15" s="154">
        <v>61</v>
      </c>
      <c r="F15" s="157">
        <v>17</v>
      </c>
      <c r="G15" s="156">
        <v>78</v>
      </c>
      <c r="H15" s="154">
        <f t="shared" si="0"/>
        <v>10</v>
      </c>
      <c r="I15" s="158">
        <f t="shared" si="1"/>
        <v>0.14705882352941169</v>
      </c>
    </row>
    <row r="16" spans="1:9" s="132" customFormat="1" ht="15.75">
      <c r="A16" s="153" t="s">
        <v>38</v>
      </c>
      <c r="B16" s="154">
        <v>41</v>
      </c>
      <c r="C16" s="155">
        <v>6</v>
      </c>
      <c r="D16" s="156">
        <v>47</v>
      </c>
      <c r="E16" s="154">
        <v>54</v>
      </c>
      <c r="F16" s="157">
        <v>11</v>
      </c>
      <c r="G16" s="156">
        <v>65</v>
      </c>
      <c r="H16" s="154">
        <f t="shared" si="0"/>
        <v>18</v>
      </c>
      <c r="I16" s="158">
        <f t="shared" si="1"/>
        <v>0.38297872340425543</v>
      </c>
    </row>
    <row r="17" spans="1:9" s="132" customFormat="1" ht="15.75">
      <c r="A17" s="153" t="s">
        <v>39</v>
      </c>
      <c r="B17" s="154">
        <v>324</v>
      </c>
      <c r="C17" s="155">
        <v>32</v>
      </c>
      <c r="D17" s="156">
        <v>356</v>
      </c>
      <c r="E17" s="154">
        <v>368</v>
      </c>
      <c r="F17" s="157">
        <v>41</v>
      </c>
      <c r="G17" s="156">
        <v>409</v>
      </c>
      <c r="H17" s="154">
        <f t="shared" si="0"/>
        <v>53</v>
      </c>
      <c r="I17" s="158">
        <f t="shared" si="1"/>
        <v>0.148876404494382</v>
      </c>
    </row>
    <row r="18" spans="1:9" s="133" customFormat="1" ht="15.75">
      <c r="A18" s="159" t="s">
        <v>36</v>
      </c>
      <c r="B18" s="160">
        <v>423</v>
      </c>
      <c r="C18" s="161">
        <v>48</v>
      </c>
      <c r="D18" s="162">
        <v>471</v>
      </c>
      <c r="E18" s="160">
        <v>483</v>
      </c>
      <c r="F18" s="163">
        <v>69</v>
      </c>
      <c r="G18" s="162">
        <v>552</v>
      </c>
      <c r="H18" s="160">
        <f t="shared" si="0"/>
        <v>81</v>
      </c>
      <c r="I18" s="164">
        <f t="shared" si="1"/>
        <v>0.17197452229299359</v>
      </c>
    </row>
    <row r="19" spans="1:9" s="133" customFormat="1" ht="15.75">
      <c r="A19" s="159" t="s">
        <v>40</v>
      </c>
      <c r="B19" s="160">
        <v>136</v>
      </c>
      <c r="C19" s="161">
        <v>12</v>
      </c>
      <c r="D19" s="162">
        <v>148</v>
      </c>
      <c r="E19" s="160">
        <v>114</v>
      </c>
      <c r="F19" s="163">
        <v>19</v>
      </c>
      <c r="G19" s="162">
        <v>133</v>
      </c>
      <c r="H19" s="160">
        <f t="shared" si="0"/>
        <v>-15</v>
      </c>
      <c r="I19" s="164">
        <f t="shared" si="1"/>
        <v>-0.10135135135135132</v>
      </c>
    </row>
    <row r="20" spans="1:9" s="133" customFormat="1" ht="15.75">
      <c r="A20" s="159" t="s">
        <v>41</v>
      </c>
      <c r="B20" s="160">
        <v>337</v>
      </c>
      <c r="C20" s="161">
        <v>58</v>
      </c>
      <c r="D20" s="162">
        <v>395</v>
      </c>
      <c r="E20" s="160">
        <v>353</v>
      </c>
      <c r="F20" s="163">
        <v>54</v>
      </c>
      <c r="G20" s="162">
        <v>407</v>
      </c>
      <c r="H20" s="160">
        <f t="shared" si="0"/>
        <v>12</v>
      </c>
      <c r="I20" s="164">
        <f t="shared" si="1"/>
        <v>3.0379746835442978E-2</v>
      </c>
    </row>
    <row r="21" spans="1:9" s="132" customFormat="1" ht="15.75">
      <c r="A21" s="153" t="s">
        <v>43</v>
      </c>
      <c r="B21" s="154">
        <v>110</v>
      </c>
      <c r="C21" s="155">
        <v>24</v>
      </c>
      <c r="D21" s="156">
        <v>134</v>
      </c>
      <c r="E21" s="154">
        <v>124</v>
      </c>
      <c r="F21" s="157">
        <v>22</v>
      </c>
      <c r="G21" s="156">
        <v>146</v>
      </c>
      <c r="H21" s="154">
        <f t="shared" si="0"/>
        <v>12</v>
      </c>
      <c r="I21" s="158">
        <f t="shared" si="1"/>
        <v>8.9552238805970186E-2</v>
      </c>
    </row>
    <row r="22" spans="1:9" s="132" customFormat="1" ht="15.75">
      <c r="A22" s="153" t="s">
        <v>99</v>
      </c>
      <c r="B22" s="154">
        <v>82</v>
      </c>
      <c r="C22" s="155">
        <v>14</v>
      </c>
      <c r="D22" s="156">
        <v>96</v>
      </c>
      <c r="E22" s="154">
        <v>82</v>
      </c>
      <c r="F22" s="157">
        <v>12</v>
      </c>
      <c r="G22" s="156">
        <v>94</v>
      </c>
      <c r="H22" s="154">
        <f t="shared" si="0"/>
        <v>-2</v>
      </c>
      <c r="I22" s="158">
        <f t="shared" si="1"/>
        <v>-2.083333333333337E-2</v>
      </c>
    </row>
    <row r="23" spans="1:9" s="133" customFormat="1" ht="15.75">
      <c r="A23" s="159" t="s">
        <v>42</v>
      </c>
      <c r="B23" s="160">
        <v>192</v>
      </c>
      <c r="C23" s="161">
        <v>38</v>
      </c>
      <c r="D23" s="162">
        <v>230</v>
      </c>
      <c r="E23" s="160">
        <v>206</v>
      </c>
      <c r="F23" s="163">
        <v>34</v>
      </c>
      <c r="G23" s="162">
        <v>240</v>
      </c>
      <c r="H23" s="160">
        <f t="shared" si="0"/>
        <v>10</v>
      </c>
      <c r="I23" s="164">
        <f t="shared" si="1"/>
        <v>4.3478260869565188E-2</v>
      </c>
    </row>
    <row r="24" spans="1:9" s="133" customFormat="1" ht="15.75">
      <c r="A24" s="159" t="s">
        <v>45</v>
      </c>
      <c r="B24" s="160">
        <v>108</v>
      </c>
      <c r="C24" s="161">
        <v>7</v>
      </c>
      <c r="D24" s="162">
        <v>115</v>
      </c>
      <c r="E24" s="160">
        <v>129</v>
      </c>
      <c r="F24" s="163">
        <v>20</v>
      </c>
      <c r="G24" s="162">
        <v>149</v>
      </c>
      <c r="H24" s="160">
        <f t="shared" si="0"/>
        <v>34</v>
      </c>
      <c r="I24" s="164">
        <f t="shared" si="1"/>
        <v>0.29565217391304355</v>
      </c>
    </row>
    <row r="25" spans="1:9" s="132" customFormat="1" ht="15.75">
      <c r="A25" s="153" t="s">
        <v>47</v>
      </c>
      <c r="B25" s="154">
        <v>43</v>
      </c>
      <c r="C25" s="155">
        <v>2</v>
      </c>
      <c r="D25" s="156">
        <v>45</v>
      </c>
      <c r="E25" s="154">
        <v>42</v>
      </c>
      <c r="F25" s="157">
        <v>3</v>
      </c>
      <c r="G25" s="156">
        <v>45</v>
      </c>
      <c r="H25" s="154">
        <f t="shared" si="0"/>
        <v>0</v>
      </c>
      <c r="I25" s="158">
        <f t="shared" si="1"/>
        <v>0</v>
      </c>
    </row>
    <row r="26" spans="1:9" s="132" customFormat="1" ht="15.75">
      <c r="A26" s="153" t="s">
        <v>48</v>
      </c>
      <c r="B26" s="154">
        <v>134</v>
      </c>
      <c r="C26" s="155">
        <v>7</v>
      </c>
      <c r="D26" s="156">
        <v>141</v>
      </c>
      <c r="E26" s="154">
        <v>139</v>
      </c>
      <c r="F26" s="157">
        <v>20</v>
      </c>
      <c r="G26" s="156">
        <v>159</v>
      </c>
      <c r="H26" s="154">
        <f t="shared" si="0"/>
        <v>18</v>
      </c>
      <c r="I26" s="158">
        <f t="shared" si="1"/>
        <v>0.12765957446808507</v>
      </c>
    </row>
    <row r="27" spans="1:9" s="132" customFormat="1" ht="15.75">
      <c r="A27" s="153" t="s">
        <v>49</v>
      </c>
      <c r="B27" s="154">
        <v>78</v>
      </c>
      <c r="C27" s="155">
        <v>13</v>
      </c>
      <c r="D27" s="156">
        <v>91</v>
      </c>
      <c r="E27" s="154">
        <v>114</v>
      </c>
      <c r="F27" s="157">
        <v>20</v>
      </c>
      <c r="G27" s="156">
        <v>134</v>
      </c>
      <c r="H27" s="154">
        <f t="shared" si="0"/>
        <v>43</v>
      </c>
      <c r="I27" s="158">
        <f t="shared" si="1"/>
        <v>0.47252747252747263</v>
      </c>
    </row>
    <row r="28" spans="1:9" s="132" customFormat="1" ht="15.75">
      <c r="A28" s="153" t="s">
        <v>50</v>
      </c>
      <c r="B28" s="154">
        <v>28</v>
      </c>
      <c r="C28" s="155">
        <v>2</v>
      </c>
      <c r="D28" s="156">
        <v>30</v>
      </c>
      <c r="E28" s="154">
        <v>40</v>
      </c>
      <c r="F28" s="157">
        <v>1</v>
      </c>
      <c r="G28" s="156">
        <v>41</v>
      </c>
      <c r="H28" s="154">
        <f t="shared" si="0"/>
        <v>11</v>
      </c>
      <c r="I28" s="158">
        <f t="shared" si="1"/>
        <v>0.3666666666666667</v>
      </c>
    </row>
    <row r="29" spans="1:9" s="132" customFormat="1" ht="15.75">
      <c r="A29" s="153" t="s">
        <v>51</v>
      </c>
      <c r="B29" s="154">
        <v>79</v>
      </c>
      <c r="C29" s="155">
        <v>10</v>
      </c>
      <c r="D29" s="156">
        <v>89</v>
      </c>
      <c r="E29" s="154">
        <v>95</v>
      </c>
      <c r="F29" s="157">
        <v>15</v>
      </c>
      <c r="G29" s="156">
        <v>110</v>
      </c>
      <c r="H29" s="154">
        <f t="shared" si="0"/>
        <v>21</v>
      </c>
      <c r="I29" s="158">
        <f t="shared" si="1"/>
        <v>0.23595505617977519</v>
      </c>
    </row>
    <row r="30" spans="1:9" s="132" customFormat="1" ht="15.75">
      <c r="A30" s="153" t="s">
        <v>52</v>
      </c>
      <c r="B30" s="154">
        <v>33</v>
      </c>
      <c r="C30" s="155">
        <v>2</v>
      </c>
      <c r="D30" s="156">
        <v>35</v>
      </c>
      <c r="E30" s="154">
        <v>41</v>
      </c>
      <c r="F30" s="157">
        <v>7</v>
      </c>
      <c r="G30" s="156">
        <v>48</v>
      </c>
      <c r="H30" s="154">
        <f t="shared" si="0"/>
        <v>13</v>
      </c>
      <c r="I30" s="158">
        <f t="shared" si="1"/>
        <v>0.37142857142857144</v>
      </c>
    </row>
    <row r="31" spans="1:9" s="132" customFormat="1" ht="15.75">
      <c r="A31" s="153" t="s">
        <v>53</v>
      </c>
      <c r="B31" s="154">
        <v>37</v>
      </c>
      <c r="C31" s="155">
        <v>5</v>
      </c>
      <c r="D31" s="156">
        <v>42</v>
      </c>
      <c r="E31" s="154">
        <v>28</v>
      </c>
      <c r="F31" s="157">
        <v>10</v>
      </c>
      <c r="G31" s="156">
        <v>38</v>
      </c>
      <c r="H31" s="154">
        <f t="shared" si="0"/>
        <v>-4</v>
      </c>
      <c r="I31" s="158">
        <f t="shared" si="1"/>
        <v>-9.5238095238095233E-2</v>
      </c>
    </row>
    <row r="32" spans="1:9" s="132" customFormat="1" ht="15.75">
      <c r="A32" s="153" t="s">
        <v>54</v>
      </c>
      <c r="B32" s="154">
        <v>150</v>
      </c>
      <c r="C32" s="155">
        <v>17</v>
      </c>
      <c r="D32" s="156">
        <v>167</v>
      </c>
      <c r="E32" s="154">
        <v>204</v>
      </c>
      <c r="F32" s="157">
        <v>16</v>
      </c>
      <c r="G32" s="156">
        <v>220</v>
      </c>
      <c r="H32" s="154">
        <f t="shared" si="0"/>
        <v>53</v>
      </c>
      <c r="I32" s="158">
        <f t="shared" si="1"/>
        <v>0.31736526946107779</v>
      </c>
    </row>
    <row r="33" spans="1:9" s="132" customFormat="1" ht="15.75">
      <c r="A33" s="153" t="s">
        <v>55</v>
      </c>
      <c r="B33" s="154">
        <v>36</v>
      </c>
      <c r="C33" s="155">
        <v>2</v>
      </c>
      <c r="D33" s="156">
        <v>38</v>
      </c>
      <c r="E33" s="154">
        <v>42</v>
      </c>
      <c r="F33" s="157">
        <v>2</v>
      </c>
      <c r="G33" s="156">
        <v>44</v>
      </c>
      <c r="H33" s="154">
        <f t="shared" si="0"/>
        <v>6</v>
      </c>
      <c r="I33" s="158">
        <f t="shared" si="1"/>
        <v>0.15789473684210531</v>
      </c>
    </row>
    <row r="34" spans="1:9" s="133" customFormat="1" ht="15.75">
      <c r="A34" s="159" t="s">
        <v>100</v>
      </c>
      <c r="B34" s="160">
        <v>618</v>
      </c>
      <c r="C34" s="161">
        <v>60</v>
      </c>
      <c r="D34" s="162">
        <v>678</v>
      </c>
      <c r="E34" s="160">
        <v>745</v>
      </c>
      <c r="F34" s="163">
        <v>94</v>
      </c>
      <c r="G34" s="162">
        <v>839</v>
      </c>
      <c r="H34" s="160">
        <f t="shared" si="0"/>
        <v>161</v>
      </c>
      <c r="I34" s="164">
        <f t="shared" si="1"/>
        <v>0.23746312684365778</v>
      </c>
    </row>
    <row r="35" spans="1:9" s="132" customFormat="1" ht="15.75">
      <c r="A35" s="153" t="s">
        <v>57</v>
      </c>
      <c r="B35" s="154">
        <v>103</v>
      </c>
      <c r="C35" s="155">
        <v>9</v>
      </c>
      <c r="D35" s="156">
        <v>112</v>
      </c>
      <c r="E35" s="154">
        <v>100</v>
      </c>
      <c r="F35" s="157">
        <v>21</v>
      </c>
      <c r="G35" s="156">
        <v>121</v>
      </c>
      <c r="H35" s="154">
        <f t="shared" si="0"/>
        <v>9</v>
      </c>
      <c r="I35" s="158">
        <f t="shared" si="1"/>
        <v>8.0357142857142794E-2</v>
      </c>
    </row>
    <row r="36" spans="1:9" s="132" customFormat="1" ht="15.75">
      <c r="A36" s="153" t="s">
        <v>58</v>
      </c>
      <c r="B36" s="154">
        <v>101</v>
      </c>
      <c r="C36" s="155">
        <v>5</v>
      </c>
      <c r="D36" s="156">
        <v>106</v>
      </c>
      <c r="E36" s="154">
        <v>116</v>
      </c>
      <c r="F36" s="157">
        <v>11</v>
      </c>
      <c r="G36" s="156">
        <v>127</v>
      </c>
      <c r="H36" s="154">
        <f t="shared" si="0"/>
        <v>21</v>
      </c>
      <c r="I36" s="158">
        <f t="shared" si="1"/>
        <v>0.19811320754716988</v>
      </c>
    </row>
    <row r="37" spans="1:9" s="132" customFormat="1" ht="15.75">
      <c r="A37" s="153" t="s">
        <v>59</v>
      </c>
      <c r="B37" s="154">
        <v>51</v>
      </c>
      <c r="C37" s="155">
        <v>7</v>
      </c>
      <c r="D37" s="156">
        <v>58</v>
      </c>
      <c r="E37" s="154">
        <v>43</v>
      </c>
      <c r="F37" s="157">
        <v>7</v>
      </c>
      <c r="G37" s="156">
        <v>50</v>
      </c>
      <c r="H37" s="154">
        <f t="shared" si="0"/>
        <v>-8</v>
      </c>
      <c r="I37" s="158">
        <f t="shared" si="1"/>
        <v>-0.13793103448275867</v>
      </c>
    </row>
    <row r="38" spans="1:9" s="132" customFormat="1" ht="15.75">
      <c r="A38" s="153" t="s">
        <v>60</v>
      </c>
      <c r="B38" s="154">
        <v>59</v>
      </c>
      <c r="C38" s="155">
        <v>12</v>
      </c>
      <c r="D38" s="156">
        <v>71</v>
      </c>
      <c r="E38" s="154">
        <v>75</v>
      </c>
      <c r="F38" s="157">
        <v>16</v>
      </c>
      <c r="G38" s="156">
        <v>91</v>
      </c>
      <c r="H38" s="154">
        <f t="shared" si="0"/>
        <v>20</v>
      </c>
      <c r="I38" s="158">
        <f t="shared" si="1"/>
        <v>0.28169014084507049</v>
      </c>
    </row>
    <row r="39" spans="1:9" s="132" customFormat="1" ht="15.75">
      <c r="A39" s="153" t="s">
        <v>61</v>
      </c>
      <c r="B39" s="154">
        <v>120</v>
      </c>
      <c r="C39" s="155">
        <v>22</v>
      </c>
      <c r="D39" s="156">
        <v>142</v>
      </c>
      <c r="E39" s="154">
        <v>125</v>
      </c>
      <c r="F39" s="157">
        <v>15</v>
      </c>
      <c r="G39" s="156">
        <v>140</v>
      </c>
      <c r="H39" s="154">
        <f t="shared" si="0"/>
        <v>-2</v>
      </c>
      <c r="I39" s="158">
        <f t="shared" si="1"/>
        <v>-1.4084507042253502E-2</v>
      </c>
    </row>
    <row r="40" spans="1:9" s="133" customFormat="1" ht="15.75">
      <c r="A40" s="159" t="s">
        <v>101</v>
      </c>
      <c r="B40" s="160">
        <v>434</v>
      </c>
      <c r="C40" s="161">
        <v>55</v>
      </c>
      <c r="D40" s="162">
        <v>489</v>
      </c>
      <c r="E40" s="160">
        <v>459</v>
      </c>
      <c r="F40" s="163">
        <v>70</v>
      </c>
      <c r="G40" s="162">
        <v>529</v>
      </c>
      <c r="H40" s="160">
        <f t="shared" si="0"/>
        <v>40</v>
      </c>
      <c r="I40" s="164">
        <f t="shared" si="1"/>
        <v>8.1799591002045036E-2</v>
      </c>
    </row>
    <row r="41" spans="1:9" s="132" customFormat="1" ht="15.75">
      <c r="A41" s="153" t="s">
        <v>63</v>
      </c>
      <c r="B41" s="154">
        <v>1409</v>
      </c>
      <c r="C41" s="155">
        <v>147</v>
      </c>
      <c r="D41" s="156">
        <v>1556</v>
      </c>
      <c r="E41" s="154">
        <v>1500</v>
      </c>
      <c r="F41" s="157">
        <v>180</v>
      </c>
      <c r="G41" s="156">
        <v>1680</v>
      </c>
      <c r="H41" s="154">
        <f t="shared" si="0"/>
        <v>124</v>
      </c>
      <c r="I41" s="158">
        <f t="shared" si="1"/>
        <v>7.9691516709511578E-2</v>
      </c>
    </row>
    <row r="42" spans="1:9" s="132" customFormat="1" ht="15.75">
      <c r="A42" s="153" t="s">
        <v>102</v>
      </c>
      <c r="B42" s="154">
        <v>125</v>
      </c>
      <c r="C42" s="155">
        <v>10</v>
      </c>
      <c r="D42" s="156">
        <v>135</v>
      </c>
      <c r="E42" s="154">
        <v>115</v>
      </c>
      <c r="F42" s="157">
        <v>15</v>
      </c>
      <c r="G42" s="156">
        <v>130</v>
      </c>
      <c r="H42" s="154">
        <f t="shared" si="0"/>
        <v>-5</v>
      </c>
      <c r="I42" s="158">
        <f t="shared" si="1"/>
        <v>-3.703703703703709E-2</v>
      </c>
    </row>
    <row r="43" spans="1:9" s="132" customFormat="1" ht="15.75">
      <c r="A43" s="153" t="s">
        <v>65</v>
      </c>
      <c r="B43" s="154">
        <v>78</v>
      </c>
      <c r="C43" s="155">
        <v>3</v>
      </c>
      <c r="D43" s="156">
        <v>81</v>
      </c>
      <c r="E43" s="154">
        <v>74</v>
      </c>
      <c r="F43" s="157">
        <v>6</v>
      </c>
      <c r="G43" s="156">
        <v>80</v>
      </c>
      <c r="H43" s="154">
        <f t="shared" si="0"/>
        <v>-1</v>
      </c>
      <c r="I43" s="158">
        <f t="shared" si="1"/>
        <v>-1.2345679012345734E-2</v>
      </c>
    </row>
    <row r="44" spans="1:9" s="132" customFormat="1" ht="15.75">
      <c r="A44" s="153" t="s">
        <v>66</v>
      </c>
      <c r="B44" s="154">
        <v>152</v>
      </c>
      <c r="C44" s="155">
        <v>19</v>
      </c>
      <c r="D44" s="156">
        <v>171</v>
      </c>
      <c r="E44" s="154">
        <v>152</v>
      </c>
      <c r="F44" s="157">
        <v>22</v>
      </c>
      <c r="G44" s="156">
        <v>174</v>
      </c>
      <c r="H44" s="154">
        <f t="shared" si="0"/>
        <v>3</v>
      </c>
      <c r="I44" s="158">
        <f t="shared" si="1"/>
        <v>1.7543859649122862E-2</v>
      </c>
    </row>
    <row r="45" spans="1:9" s="133" customFormat="1" ht="15.75">
      <c r="A45" s="159" t="s">
        <v>103</v>
      </c>
      <c r="B45" s="160">
        <v>1764</v>
      </c>
      <c r="C45" s="161">
        <v>179</v>
      </c>
      <c r="D45" s="162">
        <v>1943</v>
      </c>
      <c r="E45" s="160">
        <v>1841</v>
      </c>
      <c r="F45" s="163">
        <v>223</v>
      </c>
      <c r="G45" s="162">
        <v>2064</v>
      </c>
      <c r="H45" s="160">
        <f t="shared" si="0"/>
        <v>121</v>
      </c>
      <c r="I45" s="164">
        <f t="shared" si="1"/>
        <v>6.2274832732887253E-2</v>
      </c>
    </row>
    <row r="46" spans="1:9" s="132" customFormat="1" ht="15.75">
      <c r="A46" s="153" t="s">
        <v>80</v>
      </c>
      <c r="B46" s="154">
        <v>429</v>
      </c>
      <c r="C46" s="155">
        <v>43</v>
      </c>
      <c r="D46" s="156">
        <v>472</v>
      </c>
      <c r="E46" s="154">
        <v>499</v>
      </c>
      <c r="F46" s="157">
        <v>58</v>
      </c>
      <c r="G46" s="156">
        <v>557</v>
      </c>
      <c r="H46" s="154">
        <f t="shared" si="0"/>
        <v>85</v>
      </c>
      <c r="I46" s="158">
        <f t="shared" si="1"/>
        <v>0.18008474576271194</v>
      </c>
    </row>
    <row r="47" spans="1:9" s="132" customFormat="1" ht="15.75">
      <c r="A47" s="153" t="s">
        <v>81</v>
      </c>
      <c r="B47" s="154">
        <v>159</v>
      </c>
      <c r="C47" s="155">
        <v>14</v>
      </c>
      <c r="D47" s="156">
        <v>173</v>
      </c>
      <c r="E47" s="154">
        <v>211</v>
      </c>
      <c r="F47" s="157">
        <v>16</v>
      </c>
      <c r="G47" s="156">
        <v>227</v>
      </c>
      <c r="H47" s="154">
        <f t="shared" si="0"/>
        <v>54</v>
      </c>
      <c r="I47" s="158">
        <f t="shared" si="1"/>
        <v>0.31213872832369938</v>
      </c>
    </row>
    <row r="48" spans="1:9" s="132" customFormat="1" ht="15.75">
      <c r="A48" s="153" t="s">
        <v>82</v>
      </c>
      <c r="B48" s="154">
        <v>600</v>
      </c>
      <c r="C48" s="155">
        <v>68</v>
      </c>
      <c r="D48" s="156">
        <v>668</v>
      </c>
      <c r="E48" s="154">
        <v>647</v>
      </c>
      <c r="F48" s="157">
        <v>91</v>
      </c>
      <c r="G48" s="156">
        <v>738</v>
      </c>
      <c r="H48" s="154">
        <f t="shared" si="0"/>
        <v>70</v>
      </c>
      <c r="I48" s="158">
        <f t="shared" si="1"/>
        <v>0.10479041916167664</v>
      </c>
    </row>
    <row r="49" spans="1:9" s="133" customFormat="1" ht="15.75">
      <c r="A49" s="159" t="s">
        <v>104</v>
      </c>
      <c r="B49" s="160">
        <v>1188</v>
      </c>
      <c r="C49" s="161">
        <v>125</v>
      </c>
      <c r="D49" s="162">
        <v>1313</v>
      </c>
      <c r="E49" s="160">
        <v>1357</v>
      </c>
      <c r="F49" s="163">
        <v>165</v>
      </c>
      <c r="G49" s="162">
        <v>1522</v>
      </c>
      <c r="H49" s="160">
        <f t="shared" si="0"/>
        <v>209</v>
      </c>
      <c r="I49" s="164">
        <f t="shared" si="1"/>
        <v>0.15917745620715928</v>
      </c>
    </row>
    <row r="50" spans="1:9" s="132" customFormat="1" ht="15.75">
      <c r="A50" s="153" t="s">
        <v>68</v>
      </c>
      <c r="B50" s="154">
        <v>107</v>
      </c>
      <c r="C50" s="155">
        <v>18</v>
      </c>
      <c r="D50" s="156">
        <v>125</v>
      </c>
      <c r="E50" s="154">
        <v>100</v>
      </c>
      <c r="F50" s="157">
        <v>17</v>
      </c>
      <c r="G50" s="156">
        <v>117</v>
      </c>
      <c r="H50" s="154">
        <f t="shared" si="0"/>
        <v>-8</v>
      </c>
      <c r="I50" s="158">
        <f t="shared" si="1"/>
        <v>-6.3999999999999946E-2</v>
      </c>
    </row>
    <row r="51" spans="1:9" s="132" customFormat="1" ht="15.75">
      <c r="A51" s="153" t="s">
        <v>69</v>
      </c>
      <c r="B51" s="154">
        <v>59</v>
      </c>
      <c r="C51" s="155">
        <v>6</v>
      </c>
      <c r="D51" s="156">
        <v>65</v>
      </c>
      <c r="E51" s="154">
        <v>68</v>
      </c>
      <c r="F51" s="157">
        <v>6</v>
      </c>
      <c r="G51" s="156">
        <v>74</v>
      </c>
      <c r="H51" s="154">
        <f t="shared" si="0"/>
        <v>9</v>
      </c>
      <c r="I51" s="158">
        <f t="shared" si="1"/>
        <v>0.13846153846153841</v>
      </c>
    </row>
    <row r="52" spans="1:9" s="133" customFormat="1" ht="15.75">
      <c r="A52" s="159" t="s">
        <v>105</v>
      </c>
      <c r="B52" s="160">
        <v>166</v>
      </c>
      <c r="C52" s="161">
        <v>24</v>
      </c>
      <c r="D52" s="162">
        <v>190</v>
      </c>
      <c r="E52" s="160">
        <v>168</v>
      </c>
      <c r="F52" s="163">
        <v>23</v>
      </c>
      <c r="G52" s="162">
        <v>191</v>
      </c>
      <c r="H52" s="160">
        <f t="shared" si="0"/>
        <v>1</v>
      </c>
      <c r="I52" s="164">
        <f t="shared" si="1"/>
        <v>5.2631578947368585E-3</v>
      </c>
    </row>
    <row r="53" spans="1:9" s="132" customFormat="1" ht="15.75">
      <c r="A53" s="153" t="s">
        <v>71</v>
      </c>
      <c r="B53" s="154">
        <v>134</v>
      </c>
      <c r="C53" s="155">
        <v>23</v>
      </c>
      <c r="D53" s="156">
        <v>157</v>
      </c>
      <c r="E53" s="154">
        <v>198</v>
      </c>
      <c r="F53" s="157">
        <v>39</v>
      </c>
      <c r="G53" s="156">
        <v>237</v>
      </c>
      <c r="H53" s="154">
        <f t="shared" si="0"/>
        <v>80</v>
      </c>
      <c r="I53" s="158">
        <f t="shared" si="1"/>
        <v>0.50955414012738864</v>
      </c>
    </row>
    <row r="54" spans="1:9" s="132" customFormat="1" ht="15.75">
      <c r="A54" s="153" t="s">
        <v>72</v>
      </c>
      <c r="B54" s="154">
        <v>48</v>
      </c>
      <c r="C54" s="155">
        <v>5</v>
      </c>
      <c r="D54" s="156">
        <v>53</v>
      </c>
      <c r="E54" s="154">
        <v>41</v>
      </c>
      <c r="F54" s="157">
        <v>10</v>
      </c>
      <c r="G54" s="156">
        <v>51</v>
      </c>
      <c r="H54" s="154">
        <f t="shared" si="0"/>
        <v>-2</v>
      </c>
      <c r="I54" s="158">
        <f t="shared" si="1"/>
        <v>-3.7735849056603765E-2</v>
      </c>
    </row>
    <row r="55" spans="1:9" s="132" customFormat="1" ht="15.75">
      <c r="A55" s="153" t="s">
        <v>73</v>
      </c>
      <c r="B55" s="154">
        <v>30</v>
      </c>
      <c r="C55" s="155">
        <v>6</v>
      </c>
      <c r="D55" s="156">
        <v>36</v>
      </c>
      <c r="E55" s="154">
        <v>26</v>
      </c>
      <c r="F55" s="157">
        <v>5</v>
      </c>
      <c r="G55" s="156">
        <v>31</v>
      </c>
      <c r="H55" s="154">
        <f t="shared" si="0"/>
        <v>-5</v>
      </c>
      <c r="I55" s="158">
        <f t="shared" si="1"/>
        <v>-0.13888888888888884</v>
      </c>
    </row>
    <row r="56" spans="1:9" s="132" customFormat="1" ht="15.75">
      <c r="A56" s="153" t="s">
        <v>74</v>
      </c>
      <c r="B56" s="154">
        <v>93</v>
      </c>
      <c r="C56" s="155">
        <v>12</v>
      </c>
      <c r="D56" s="156">
        <v>105</v>
      </c>
      <c r="E56" s="154">
        <v>102</v>
      </c>
      <c r="F56" s="157">
        <v>12</v>
      </c>
      <c r="G56" s="156">
        <v>114</v>
      </c>
      <c r="H56" s="154">
        <f t="shared" si="0"/>
        <v>9</v>
      </c>
      <c r="I56" s="158">
        <f t="shared" si="1"/>
        <v>8.5714285714285632E-2</v>
      </c>
    </row>
    <row r="57" spans="1:9" s="133" customFormat="1" ht="15.75">
      <c r="A57" s="159" t="s">
        <v>106</v>
      </c>
      <c r="B57" s="160">
        <v>305</v>
      </c>
      <c r="C57" s="161">
        <v>46</v>
      </c>
      <c r="D57" s="162">
        <v>351</v>
      </c>
      <c r="E57" s="160">
        <v>367</v>
      </c>
      <c r="F57" s="163">
        <v>66</v>
      </c>
      <c r="G57" s="162">
        <v>433</v>
      </c>
      <c r="H57" s="160">
        <f t="shared" si="0"/>
        <v>82</v>
      </c>
      <c r="I57" s="164">
        <f t="shared" si="1"/>
        <v>0.23361823361823353</v>
      </c>
    </row>
    <row r="58" spans="1:9" s="133" customFormat="1" ht="15.75">
      <c r="A58" s="159" t="s">
        <v>107</v>
      </c>
      <c r="B58" s="160">
        <v>2520</v>
      </c>
      <c r="C58" s="161">
        <v>375</v>
      </c>
      <c r="D58" s="162">
        <v>2895</v>
      </c>
      <c r="E58" s="160">
        <v>2651</v>
      </c>
      <c r="F58" s="163">
        <v>410</v>
      </c>
      <c r="G58" s="162">
        <v>3061</v>
      </c>
      <c r="H58" s="160">
        <f t="shared" si="0"/>
        <v>166</v>
      </c>
      <c r="I58" s="164">
        <f t="shared" si="1"/>
        <v>5.7340241796200342E-2</v>
      </c>
    </row>
    <row r="59" spans="1:9" s="133" customFormat="1" ht="15.75">
      <c r="A59" s="159" t="s">
        <v>108</v>
      </c>
      <c r="B59" s="160">
        <v>487</v>
      </c>
      <c r="C59" s="161">
        <v>57</v>
      </c>
      <c r="D59" s="162">
        <v>544</v>
      </c>
      <c r="E59" s="160">
        <v>473</v>
      </c>
      <c r="F59" s="163">
        <v>47</v>
      </c>
      <c r="G59" s="162">
        <v>520</v>
      </c>
      <c r="H59" s="160">
        <f t="shared" si="0"/>
        <v>-24</v>
      </c>
      <c r="I59" s="164">
        <f t="shared" si="1"/>
        <v>-4.4117647058823484E-2</v>
      </c>
    </row>
    <row r="60" spans="1:9" s="133" customFormat="1" ht="15.75">
      <c r="A60" s="159" t="s">
        <v>109</v>
      </c>
      <c r="B60" s="160">
        <v>461</v>
      </c>
      <c r="C60" s="161">
        <v>42</v>
      </c>
      <c r="D60" s="162">
        <v>503</v>
      </c>
      <c r="E60" s="160">
        <v>436</v>
      </c>
      <c r="F60" s="163">
        <v>67</v>
      </c>
      <c r="G60" s="162">
        <v>503</v>
      </c>
      <c r="H60" s="160">
        <f t="shared" si="0"/>
        <v>0</v>
      </c>
      <c r="I60" s="164">
        <f t="shared" si="1"/>
        <v>0</v>
      </c>
    </row>
    <row r="61" spans="1:9" s="132" customFormat="1" ht="15.75">
      <c r="A61" s="153" t="s">
        <v>110</v>
      </c>
      <c r="B61" s="154">
        <v>175</v>
      </c>
      <c r="C61" s="155">
        <v>21</v>
      </c>
      <c r="D61" s="156">
        <v>196</v>
      </c>
      <c r="E61" s="154">
        <v>176</v>
      </c>
      <c r="F61" s="157">
        <v>38</v>
      </c>
      <c r="G61" s="156">
        <v>214</v>
      </c>
      <c r="H61" s="154">
        <f t="shared" si="0"/>
        <v>18</v>
      </c>
      <c r="I61" s="158">
        <f t="shared" si="1"/>
        <v>9.1836734693877542E-2</v>
      </c>
    </row>
    <row r="62" spans="1:9" s="132" customFormat="1" ht="15.75">
      <c r="A62" s="153" t="s">
        <v>111</v>
      </c>
      <c r="B62" s="154">
        <v>294</v>
      </c>
      <c r="C62" s="155">
        <v>42</v>
      </c>
      <c r="D62" s="156">
        <v>336</v>
      </c>
      <c r="E62" s="154">
        <v>290</v>
      </c>
      <c r="F62" s="157">
        <v>50</v>
      </c>
      <c r="G62" s="156">
        <v>340</v>
      </c>
      <c r="H62" s="154">
        <f t="shared" si="0"/>
        <v>4</v>
      </c>
      <c r="I62" s="158">
        <f t="shared" si="1"/>
        <v>1.1904761904761862E-2</v>
      </c>
    </row>
    <row r="63" spans="1:9" s="132" customFormat="1" ht="15.75">
      <c r="A63" s="153" t="s">
        <v>112</v>
      </c>
      <c r="B63" s="154">
        <v>424</v>
      </c>
      <c r="C63" s="155">
        <v>43</v>
      </c>
      <c r="D63" s="156">
        <v>467</v>
      </c>
      <c r="E63" s="154">
        <v>468</v>
      </c>
      <c r="F63" s="157">
        <v>85</v>
      </c>
      <c r="G63" s="156">
        <v>553</v>
      </c>
      <c r="H63" s="154">
        <f t="shared" si="0"/>
        <v>86</v>
      </c>
      <c r="I63" s="158">
        <f t="shared" si="1"/>
        <v>0.18415417558886515</v>
      </c>
    </row>
    <row r="64" spans="1:9" s="133" customFormat="1" ht="15.75">
      <c r="A64" s="159" t="s">
        <v>113</v>
      </c>
      <c r="B64" s="160">
        <v>893</v>
      </c>
      <c r="C64" s="161">
        <v>106</v>
      </c>
      <c r="D64" s="162">
        <v>999</v>
      </c>
      <c r="E64" s="160">
        <v>934</v>
      </c>
      <c r="F64" s="163">
        <v>173</v>
      </c>
      <c r="G64" s="162">
        <v>1107</v>
      </c>
      <c r="H64" s="160">
        <f t="shared" si="0"/>
        <v>108</v>
      </c>
      <c r="I64" s="164">
        <f t="shared" si="1"/>
        <v>0.10810810810810811</v>
      </c>
    </row>
    <row r="65" spans="1:9" s="133" customFormat="1" ht="15.75">
      <c r="A65" s="159" t="s">
        <v>114</v>
      </c>
      <c r="B65" s="160">
        <v>96</v>
      </c>
      <c r="C65" s="161">
        <v>5</v>
      </c>
      <c r="D65" s="162">
        <v>101</v>
      </c>
      <c r="E65" s="160">
        <v>132</v>
      </c>
      <c r="F65" s="163">
        <v>12</v>
      </c>
      <c r="G65" s="162">
        <v>144</v>
      </c>
      <c r="H65" s="160">
        <f t="shared" si="0"/>
        <v>43</v>
      </c>
      <c r="I65" s="164">
        <f t="shared" si="1"/>
        <v>0.42574257425742568</v>
      </c>
    </row>
    <row r="66" spans="1:9" s="132" customFormat="1" ht="15.75">
      <c r="A66" s="153" t="s">
        <v>115</v>
      </c>
      <c r="B66" s="154">
        <v>3</v>
      </c>
      <c r="C66" s="155">
        <v>1</v>
      </c>
      <c r="D66" s="165">
        <v>4</v>
      </c>
      <c r="E66" s="154">
        <v>2</v>
      </c>
      <c r="F66" s="157">
        <v>1</v>
      </c>
      <c r="G66" s="165">
        <v>3</v>
      </c>
      <c r="H66" s="154">
        <f t="shared" si="0"/>
        <v>-1</v>
      </c>
      <c r="I66" s="158">
        <f t="shared" si="1"/>
        <v>-0.25</v>
      </c>
    </row>
    <row r="67" spans="1:9" s="132" customFormat="1" ht="15.75">
      <c r="A67" s="153" t="s">
        <v>116</v>
      </c>
      <c r="B67" s="154">
        <v>5</v>
      </c>
      <c r="C67" s="155">
        <v>1</v>
      </c>
      <c r="D67" s="165">
        <v>6</v>
      </c>
      <c r="E67" s="154">
        <v>5</v>
      </c>
      <c r="F67" s="157">
        <v>2</v>
      </c>
      <c r="G67" s="165">
        <v>7</v>
      </c>
      <c r="H67" s="154">
        <f t="shared" si="0"/>
        <v>1</v>
      </c>
      <c r="I67" s="158">
        <f t="shared" si="1"/>
        <v>0.16666666666666674</v>
      </c>
    </row>
    <row r="68" spans="1:9" s="132" customFormat="1" ht="15" customHeight="1">
      <c r="A68" s="166" t="s">
        <v>12</v>
      </c>
      <c r="B68" s="167">
        <v>11326</v>
      </c>
      <c r="C68" s="168">
        <v>1422</v>
      </c>
      <c r="D68" s="169">
        <v>12748</v>
      </c>
      <c r="E68" s="167">
        <v>12284</v>
      </c>
      <c r="F68" s="170">
        <v>1732</v>
      </c>
      <c r="G68" s="169">
        <v>14016</v>
      </c>
      <c r="H68" s="167">
        <f t="shared" si="0"/>
        <v>1268</v>
      </c>
      <c r="I68" s="171">
        <f t="shared" si="1"/>
        <v>9.9466582993410713E-2</v>
      </c>
    </row>
  </sheetData>
  <mergeCells count="8">
    <mergeCell ref="A1:I1"/>
    <mergeCell ref="A2:I2"/>
    <mergeCell ref="A3:I3"/>
    <mergeCell ref="B4:D4"/>
    <mergeCell ref="E4:E5"/>
    <mergeCell ref="F4:F5"/>
    <mergeCell ref="G4:G5"/>
    <mergeCell ref="H4:I4"/>
  </mergeCells>
  <printOptions horizontalCentered="1" verticalCentered="1"/>
  <pageMargins left="0.19685039370078741" right="0.39370078740157483" top="0.19685039370078741" bottom="0.19685039370078741" header="0" footer="0"/>
  <pageSetup paperSize="9" scale="77"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showGridLines="0" topLeftCell="I1" zoomScaleNormal="100" workbookViewId="0">
      <selection activeCell="R59" sqref="R59"/>
    </sheetView>
  </sheetViews>
  <sheetFormatPr baseColWidth="10" defaultRowHeight="12.75"/>
  <cols>
    <col min="1" max="7" width="0" style="39" hidden="1" customWidth="1"/>
    <col min="8" max="8" width="25.85546875" style="39" hidden="1" customWidth="1"/>
    <col min="9" max="14" width="11.42578125" style="39"/>
    <col min="15" max="15" width="19.85546875" style="39" customWidth="1"/>
    <col min="16" max="16" width="3.7109375" style="39" customWidth="1"/>
    <col min="17" max="16384" width="11.42578125" style="39"/>
  </cols>
  <sheetData>
    <row r="1" spans="1:19" ht="18.75">
      <c r="I1" s="173"/>
      <c r="J1" s="173" t="s">
        <v>117</v>
      </c>
      <c r="L1" s="173"/>
      <c r="M1" s="173"/>
      <c r="N1" s="173"/>
      <c r="O1" s="173"/>
      <c r="P1" s="173"/>
      <c r="Q1" s="173"/>
      <c r="R1" s="173"/>
      <c r="S1" s="173"/>
    </row>
    <row r="2" spans="1:19" s="12" customFormat="1" ht="20.100000000000001" customHeight="1">
      <c r="A2" s="179" t="s">
        <v>7</v>
      </c>
      <c r="B2" s="179"/>
      <c r="C2" s="179"/>
      <c r="D2" s="179"/>
      <c r="E2" s="179"/>
      <c r="F2" s="179"/>
      <c r="G2" s="179"/>
      <c r="H2" s="179"/>
      <c r="I2" s="179"/>
      <c r="J2" s="179"/>
      <c r="K2" s="179"/>
      <c r="L2" s="179"/>
      <c r="M2" s="179"/>
      <c r="N2" s="179"/>
      <c r="O2" s="179"/>
      <c r="P2" s="179"/>
    </row>
    <row r="3" spans="1:19" customFormat="1" ht="21.4" customHeight="1">
      <c r="A3" s="179" t="s">
        <v>126</v>
      </c>
      <c r="B3" s="179"/>
      <c r="C3" s="179"/>
      <c r="D3" s="179"/>
      <c r="E3" s="179"/>
      <c r="F3" s="179"/>
      <c r="G3" s="179"/>
      <c r="H3" s="179"/>
      <c r="I3" s="179"/>
      <c r="J3" s="179"/>
      <c r="K3" s="179"/>
      <c r="L3" s="179"/>
      <c r="M3" s="179"/>
      <c r="N3" s="179"/>
      <c r="O3" s="179"/>
      <c r="P3" s="179"/>
    </row>
    <row r="4" spans="1:19" ht="11.25" customHeight="1">
      <c r="A4" s="39" t="s">
        <v>118</v>
      </c>
      <c r="I4" s="221"/>
      <c r="J4" s="221"/>
      <c r="K4" s="221"/>
      <c r="L4" s="221"/>
      <c r="M4" s="221"/>
      <c r="N4" s="221"/>
      <c r="O4" s="221"/>
      <c r="P4" s="221"/>
      <c r="Q4" s="221"/>
    </row>
    <row r="5" spans="1:19">
      <c r="I5" s="221"/>
      <c r="J5" s="221"/>
      <c r="K5" s="221"/>
      <c r="L5" s="221"/>
      <c r="M5" s="221"/>
      <c r="N5" s="221"/>
      <c r="O5" s="221"/>
      <c r="P5" s="221"/>
      <c r="Q5" s="221"/>
    </row>
    <row r="6" spans="1:19" ht="14.25" customHeight="1">
      <c r="A6" s="89" t="str">
        <f>'Total y Variación interanual'!A68</f>
        <v>TOTAL</v>
      </c>
      <c r="B6" s="89">
        <f>'Total y Variación interanual'!G68</f>
        <v>14016</v>
      </c>
      <c r="C6" s="39">
        <v>1587</v>
      </c>
      <c r="D6" s="39">
        <v>22097</v>
      </c>
      <c r="E6" s="39">
        <v>28829</v>
      </c>
      <c r="F6" s="39">
        <v>2427</v>
      </c>
      <c r="G6" s="39">
        <v>31256</v>
      </c>
    </row>
    <row r="9" spans="1:19">
      <c r="B9" s="12" t="s">
        <v>4</v>
      </c>
      <c r="C9" s="12" t="s">
        <v>5</v>
      </c>
      <c r="D9" s="12" t="s">
        <v>95</v>
      </c>
    </row>
    <row r="10" spans="1:19">
      <c r="A10" s="136" t="s">
        <v>119</v>
      </c>
      <c r="B10" s="89">
        <f>'Total y Variación interanual'!B68</f>
        <v>11326</v>
      </c>
      <c r="C10" s="89">
        <f>'Total y Variación interanual'!C68</f>
        <v>1422</v>
      </c>
      <c r="D10" s="89">
        <f>'Total y Variación interanual'!D68</f>
        <v>12748</v>
      </c>
    </row>
    <row r="11" spans="1:19">
      <c r="A11" s="136" t="s">
        <v>120</v>
      </c>
      <c r="B11" s="89">
        <f>'Total y Variación interanual'!E68</f>
        <v>12284</v>
      </c>
      <c r="C11" s="89">
        <f>'Total y Variación interanual'!F68</f>
        <v>1732</v>
      </c>
      <c r="D11" s="89">
        <f>'Total y Variación interanual'!G68</f>
        <v>14016</v>
      </c>
    </row>
    <row r="15" spans="1:19" ht="30" customHeight="1"/>
    <row r="53" spans="10:10" ht="21">
      <c r="J53" s="172" t="s">
        <v>121</v>
      </c>
    </row>
  </sheetData>
  <mergeCells count="3">
    <mergeCell ref="I4:Q5"/>
    <mergeCell ref="A2:P2"/>
    <mergeCell ref="A3:P3"/>
  </mergeCells>
  <printOptions horizontalCentered="1" verticalCentered="1"/>
  <pageMargins left="0.39370078740157483" right="0.39370078740157483" top="0.74803149606299213" bottom="0.74803149606299213" header="0.31496062992125984" footer="0.31496062992125984"/>
  <pageSetup paperSize="9" scale="75"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9bf5f3f00097449a711cef44f0e51253">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74CDF0B-CB23-466A-8D1F-255872998A77}"/>
</file>

<file path=customXml/itemProps2.xml><?xml version="1.0" encoding="utf-8"?>
<ds:datastoreItem xmlns:ds="http://schemas.openxmlformats.org/officeDocument/2006/customXml" ds:itemID="{6C800DCC-7BC8-4799-91C3-523FE3646F91}"/>
</file>

<file path=customXml/itemProps3.xml><?xml version="1.0" encoding="utf-8"?>
<ds:datastoreItem xmlns:ds="http://schemas.openxmlformats.org/officeDocument/2006/customXml" ds:itemID="{C49BA371-8501-45E6-8C92-6CF3C90734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Niño Rey  Cesar Porfirio</cp:lastModifiedBy>
  <cp:lastPrinted>2020-04-28T15:50:31Z</cp:lastPrinted>
  <dcterms:created xsi:type="dcterms:W3CDTF">2020-04-09T17:28:39Z</dcterms:created>
  <dcterms:modified xsi:type="dcterms:W3CDTF">2020-04-30T07:55:59Z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